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PARTLY" sheetId="1" r:id="rId1"/>
    <sheet name="New Format" sheetId="2" r:id="rId2"/>
    <sheet name="Note" sheetId="3" r:id="rId3"/>
    <sheet name="Pro &amp; Pro Group" sheetId="4" r:id="rId4"/>
    <sheet name="Public Group" sheetId="5" r:id="rId5"/>
    <sheet name="locked-in shares" sheetId="6" r:id="rId6"/>
    <sheet name="DRDetails" sheetId="7" r:id="rId7"/>
    <sheet name="DRHolding" sheetId="8" r:id="rId8"/>
  </sheets>
  <definedNames/>
  <calcPr fullCalcOnLoad="1"/>
</workbook>
</file>

<file path=xl/sharedStrings.xml><?xml version="1.0" encoding="utf-8"?>
<sst xmlns="http://schemas.openxmlformats.org/spreadsheetml/2006/main" count="215" uniqueCount="156">
  <si>
    <t>Total shareholding as a percentage of total number of shares</t>
  </si>
  <si>
    <t>As a percentage of (A+B+C)</t>
  </si>
  <si>
    <t>(A)</t>
  </si>
  <si>
    <t>Indian</t>
  </si>
  <si>
    <t>Foreign</t>
  </si>
  <si>
    <t>Institutions</t>
  </si>
  <si>
    <t>(B)</t>
  </si>
  <si>
    <t>Sub-Total (B)(1)</t>
  </si>
  <si>
    <t>Non-institutions</t>
  </si>
  <si>
    <t>Sub-Total (B)(2)</t>
  </si>
  <si>
    <t>TOTAL (A)+(B)</t>
  </si>
  <si>
    <t>(C)</t>
  </si>
  <si>
    <t>Public shareholding</t>
  </si>
  <si>
    <t>GRAND TOTAL (A)+(B)+(C)</t>
  </si>
  <si>
    <t xml:space="preserve"> </t>
  </si>
  <si>
    <t>B 2</t>
  </si>
  <si>
    <t>Total number 
of  shares</t>
  </si>
  <si>
    <t>Sub Total(A)(1)</t>
  </si>
  <si>
    <t>Sub Total(A)(2)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</si>
  <si>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</si>
  <si>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</si>
  <si>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</si>
  <si>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</si>
  <si>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</si>
  <si>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</si>
  <si>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</si>
  <si>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</si>
  <si>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</si>
  <si>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</si>
  <si>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</si>
  <si>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</si>
  <si>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</si>
  <si>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</si>
  <si>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</si>
  <si>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</si>
  <si>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</si>
  <si>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</si>
  <si>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</si>
  <si>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</si>
  <si>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</si>
  <si>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>Name of the DR Holder</t>
  </si>
  <si>
    <t xml:space="preserve">Number of shares
 underlying outstanding  DRs 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</si>
  <si>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</si>
  <si>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</si>
  <si>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</si>
  <si>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</si>
  <si>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</si>
  <si>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</si>
  <si>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>NAME, NUMBER OF SHARES HELD &amp; PERCENTAGE OF SHARE HOLDING OF ENTITIES/PERSONS HOLDING MORE THAN 1% OF THE SHARES OF THE COMPANY IS AS PER ANNEXTURE.</t>
  </si>
  <si>
    <t xml:space="preserve">Shares pledged or 
otherwise encumbered </t>
  </si>
  <si>
    <t>As a
% of Total No. of Shares</t>
  </si>
  <si>
    <t>Total Shares held</t>
  </si>
  <si>
    <t xml:space="preserve">Number </t>
  </si>
  <si>
    <t>Shares pledged or otherwise encumbered</t>
  </si>
  <si>
    <t>Number</t>
  </si>
  <si>
    <t>% of Total shares held</t>
  </si>
  <si>
    <t>As a % of
grand total
(A)+(B)+©</t>
  </si>
  <si>
    <t>As a % of
grand total
(A)+(B)+( C )</t>
  </si>
  <si>
    <t>Ref- No</t>
  </si>
  <si>
    <t>Ref-Num</t>
  </si>
  <si>
    <t>Name of theHolder</t>
  </si>
  <si>
    <t>Ref- Num</t>
  </si>
  <si>
    <t>Cat</t>
  </si>
  <si>
    <t xml:space="preserve">                Statement Showing Shareholding Pattern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</si>
  <si>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</si>
  <si>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r>
      <t>As a percentage of(A+B)</t>
    </r>
    <r>
      <rPr>
        <b/>
        <vertAlign val="superscript"/>
        <sz val="12"/>
        <rFont val="Times New Roman"/>
        <family val="1"/>
      </rPr>
      <t>1</t>
    </r>
  </si>
  <si>
    <t>(1)(a) Statement showing</t>
  </si>
  <si>
    <t>ShareHolding Pattern</t>
  </si>
  <si>
    <t xml:space="preserve">Name of the Company : </t>
  </si>
  <si>
    <t>Partly paid-up Shares</t>
  </si>
  <si>
    <t>No.of Partly paid-up Shares</t>
  </si>
  <si>
    <t>As a % of total No. of 
Partly paid-up Shares</t>
  </si>
  <si>
    <t>As a % of Total no. of 
Shares of the Company</t>
  </si>
  <si>
    <t>Held by Promoters/ 
Promoters Group</t>
  </si>
  <si>
    <t>Held by Public</t>
  </si>
  <si>
    <t>TOTAL</t>
  </si>
  <si>
    <t>Outstanding Conv. Securities</t>
  </si>
  <si>
    <t>No.of Outstanding Securities</t>
  </si>
  <si>
    <t>As a % of Total no.of 
O/S Conv.Securities</t>
  </si>
  <si>
    <t>As a % of Total no.of shares
of the Co., assuming full conv.</t>
  </si>
  <si>
    <t>Warrants :</t>
  </si>
  <si>
    <t>No.of Warrants</t>
  </si>
  <si>
    <t>As a % of Total no.of 
Warrants</t>
  </si>
  <si>
    <t>As a % of Total no.of shares of  the Co., assuming full conv.</t>
  </si>
  <si>
    <t>Held by Promotors/ 
Promoters Group</t>
  </si>
  <si>
    <t xml:space="preserve">shares held by Promoter/Promoter Group are in excess of 1% of the total number of shares </t>
  </si>
  <si>
    <t>Held  by Custodians against    Depository Receipts</t>
  </si>
  <si>
    <t>Total paid-up Capital of the 
Company assum- ing full conv. Of warrants &amp; securities 
Total [Cap+B+C]</t>
  </si>
  <si>
    <t>PROMOTER &amp; PRO GRP</t>
  </si>
  <si>
    <t>PUBLIC</t>
  </si>
  <si>
    <t>Total Shareholding of Promoter     and Promoter Group                      Total (A)= (A)(1)+(A)(2)</t>
  </si>
  <si>
    <t>Total   (B)= (B)(1)+(B)(2)</t>
  </si>
  <si>
    <t>Sellaids Publications Ltd</t>
  </si>
  <si>
    <t>Scrip Code : 526071</t>
  </si>
  <si>
    <t>Quarter Ended : 30-09-2011</t>
  </si>
  <si>
    <t>a</t>
  </si>
  <si>
    <t>Individual Huf</t>
  </si>
  <si>
    <t>b</t>
  </si>
  <si>
    <t>Central/State Gov</t>
  </si>
  <si>
    <t>c</t>
  </si>
  <si>
    <t>Bodies Corporates</t>
  </si>
  <si>
    <t>d</t>
  </si>
  <si>
    <t>Fins / Banks</t>
  </si>
  <si>
    <t>e</t>
  </si>
  <si>
    <t>Any Other specify</t>
  </si>
  <si>
    <t xml:space="preserve"> Indv NRI/For Ind  </t>
  </si>
  <si>
    <t xml:space="preserve"> Bodies Corporate  </t>
  </si>
  <si>
    <t xml:space="preserve"> Institutions      </t>
  </si>
  <si>
    <t xml:space="preserve"> Any Other Specify </t>
  </si>
  <si>
    <t xml:space="preserve"> Mutual Funds      </t>
  </si>
  <si>
    <t xml:space="preserve"> Fins / Banks      </t>
  </si>
  <si>
    <t xml:space="preserve"> Central/State Govt</t>
  </si>
  <si>
    <t xml:space="preserve"> Venture Cap Fund  </t>
  </si>
  <si>
    <t xml:space="preserve"> Insurance Comp(s) </t>
  </si>
  <si>
    <t>f</t>
  </si>
  <si>
    <t xml:space="preserve"> Foreign Ins Invest</t>
  </si>
  <si>
    <t>g</t>
  </si>
  <si>
    <t xml:space="preserve"> Foreign Ven Cap In</t>
  </si>
  <si>
    <t>h</t>
  </si>
  <si>
    <t xml:space="preserve"> Any Other -Specify</t>
  </si>
  <si>
    <t>Individuals</t>
  </si>
  <si>
    <t>i) upto Rs 1-Lac</t>
  </si>
  <si>
    <t>ii) above Rs1-Lac</t>
  </si>
  <si>
    <t>Any Other -Clr-Mem</t>
  </si>
  <si>
    <t>-OCB</t>
  </si>
  <si>
    <t>-NRI</t>
  </si>
  <si>
    <t xml:space="preserve">     BHARAT PHAPALE                     </t>
  </si>
  <si>
    <t xml:space="preserve">     DANI SHARES AND STOCKS PVT.LTD.    </t>
  </si>
  <si>
    <t xml:space="preserve">     GANPAT SINGHVI                     </t>
  </si>
  <si>
    <t xml:space="preserve">     HARSHA HITESH JAVERI               </t>
  </si>
  <si>
    <t xml:space="preserve">     HITESH RAMJI JAVERI                </t>
  </si>
  <si>
    <t xml:space="preserve">     KAILASH MANWANI                    </t>
  </si>
  <si>
    <t xml:space="preserve">     LALIT AREKAR                       </t>
  </si>
  <si>
    <t xml:space="preserve">     MUKESH GOND                        </t>
  </si>
  <si>
    <t xml:space="preserve">     RENU PALIWAL                       </t>
  </si>
  <si>
    <t xml:space="preserve">     RUPESH RAMCHANDRA PAWAR            </t>
  </si>
  <si>
    <t xml:space="preserve">     SHEKHAR DESAI                      </t>
  </si>
  <si>
    <t xml:space="preserve">     SHEKHAR S DESAI                    </t>
  </si>
  <si>
    <t xml:space="preserve">     STATE BANK OF INDIA                </t>
  </si>
  <si>
    <t xml:space="preserve">     TAHER SUTERWALA                    </t>
  </si>
  <si>
    <t>Total</t>
  </si>
  <si>
    <t xml:space="preserve">-Pub </t>
  </si>
  <si>
    <t xml:space="preserve">     GANPAT SINGHVI                  </t>
  </si>
  <si>
    <t xml:space="preserve">     KAILASH MANWANI                 </t>
  </si>
  <si>
    <t xml:space="preserve">     NIRMALA SINGHI                  </t>
  </si>
  <si>
    <t xml:space="preserve">     TAHER SUTERWALA                 </t>
  </si>
  <si>
    <t xml:space="preserve">     VIKAS GAUTAM                    </t>
  </si>
  <si>
    <t xml:space="preserve">000039  </t>
  </si>
  <si>
    <t xml:space="preserve">     SUBHASH RATHOD                     </t>
  </si>
  <si>
    <t xml:space="preserve">000045  </t>
  </si>
  <si>
    <t xml:space="preserve">     MANGALA SUBHASH RATHOD             </t>
  </si>
  <si>
    <t>00199467</t>
  </si>
  <si>
    <t xml:space="preserve">     SUBHASH P RATHOD                   </t>
  </si>
  <si>
    <t>10160854</t>
  </si>
  <si>
    <t xml:space="preserve">     MANGLA SUBHASH RATHOD              </t>
  </si>
  <si>
    <t xml:space="preserve">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</si>
</sst>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2" fontId="18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30" fillId="0" borderId="10" xfId="0" applyFont="1" applyBorder="1" applyAlignment="1" applyProtection="1">
      <alignment horizontal="left" vertical="top"/>
      <protection hidden="1"/>
    </xf>
    <xf numFmtId="0" fontId="35" fillId="0" borderId="10" xfId="0" applyFont="1" applyBorder="1" applyAlignment="1" applyProtection="1">
      <alignment horizontal="left" vertical="top"/>
      <protection hidden="1"/>
    </xf>
    <xf numFmtId="0" fontId="35" fillId="0" borderId="10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8" fillId="0" borderId="0" xfId="0" applyFont="1" applyAlignment="1" applyProtection="1">
      <alignment horizontal="center"/>
      <protection hidden="1"/>
    </xf>
    <xf numFmtId="49" fontId="33" fillId="0" borderId="0" xfId="0" applyNumberFormat="1" applyFont="1" applyAlignment="1" applyProtection="1">
      <alignment horizontal="left"/>
      <protection hidden="1"/>
    </xf>
    <xf numFmtId="0" fontId="34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center"/>
      <protection hidden="1"/>
    </xf>
    <xf numFmtId="49" fontId="34" fillId="0" borderId="0" xfId="0" applyNumberFormat="1" applyFont="1" applyAlignment="1" applyProtection="1">
      <alignment horizontal="center"/>
      <protection hidden="1"/>
    </xf>
    <xf numFmtId="0" fontId="33" fillId="0" borderId="0" xfId="0" applyFont="1" applyAlignment="1" applyProtection="1">
      <alignment/>
      <protection hidden="1"/>
    </xf>
    <xf numFmtId="164" fontId="34" fillId="0" borderId="0" xfId="0" applyNumberFormat="1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33" fillId="0" borderId="0" xfId="0" applyNumberFormat="1" applyFont="1" applyAlignment="1" applyProtection="1">
      <alignment/>
      <protection hidden="1"/>
    </xf>
    <xf numFmtId="2" fontId="34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28" fillId="0" borderId="10" xfId="0" applyFont="1" applyFill="1" applyBorder="1" applyAlignment="1" applyProtection="1">
      <alignment horizontal="center" vertical="top" wrapText="1"/>
      <protection hidden="1"/>
    </xf>
    <xf numFmtId="2" fontId="28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8" fillId="0" borderId="10" xfId="0" applyNumberFormat="1" applyFont="1" applyFill="1" applyBorder="1" applyAlignment="1" applyProtection="1">
      <alignment horizontal="right"/>
      <protection hidden="1"/>
    </xf>
    <xf numFmtId="0" fontId="24" fillId="0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 horizontal="right"/>
      <protection hidden="1"/>
    </xf>
    <xf numFmtId="1" fontId="27" fillId="0" borderId="10" xfId="0" applyNumberFormat="1" applyFont="1" applyFill="1" applyBorder="1" applyAlignment="1" applyProtection="1">
      <alignment horizontal="right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 horizontal="right"/>
      <protection hidden="1"/>
    </xf>
    <xf numFmtId="1" fontId="28" fillId="0" borderId="10" xfId="0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 applyProtection="1">
      <alignment vertical="top" wrapText="1"/>
      <protection hidden="1"/>
    </xf>
    <xf numFmtId="0" fontId="25" fillId="0" borderId="10" xfId="0" applyFont="1" applyFill="1" applyBorder="1" applyAlignment="1" applyProtection="1">
      <alignment horizontal="center" vertical="top" wrapText="1"/>
      <protection hidden="1"/>
    </xf>
    <xf numFmtId="0" fontId="25" fillId="0" borderId="10" xfId="0" applyFont="1" applyFill="1" applyBorder="1" applyAlignment="1" applyProtection="1">
      <alignment vertical="top" wrapText="1"/>
      <protection hidden="1"/>
    </xf>
    <xf numFmtId="0" fontId="28" fillId="0" borderId="11" xfId="0" applyFont="1" applyFill="1" applyBorder="1" applyAlignment="1" applyProtection="1">
      <alignment horizontal="center" vertical="top"/>
      <protection hidden="1"/>
    </xf>
    <xf numFmtId="49" fontId="28" fillId="0" borderId="12" xfId="0" applyNumberFormat="1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 wrapText="1"/>
      <protection hidden="1"/>
    </xf>
    <xf numFmtId="164" fontId="37" fillId="0" borderId="13" xfId="0" applyNumberFormat="1" applyFont="1" applyFill="1" applyBorder="1" applyAlignment="1" applyProtection="1">
      <alignment vertical="top" wrapText="1"/>
      <protection hidden="1"/>
    </xf>
    <xf numFmtId="0" fontId="28" fillId="0" borderId="10" xfId="0" applyFont="1" applyBorder="1" applyAlignment="1" applyProtection="1">
      <alignment horizontal="center"/>
      <protection hidden="1"/>
    </xf>
    <xf numFmtId="49" fontId="33" fillId="0" borderId="10" xfId="0" applyNumberFormat="1" applyFont="1" applyBorder="1" applyAlignment="1" applyProtection="1">
      <alignment horizontal="left"/>
      <protection hidden="1"/>
    </xf>
    <xf numFmtId="0" fontId="33" fillId="0" borderId="10" xfId="0" applyFont="1" applyBorder="1" applyAlignment="1" applyProtection="1">
      <alignment/>
      <protection hidden="1"/>
    </xf>
    <xf numFmtId="164" fontId="33" fillId="0" borderId="10" xfId="0" applyNumberFormat="1" applyFont="1" applyBorder="1" applyAlignment="1" applyProtection="1">
      <alignment/>
      <protection hidden="1"/>
    </xf>
    <xf numFmtId="2" fontId="33" fillId="0" borderId="10" xfId="0" applyNumberFormat="1" applyFont="1" applyBorder="1" applyAlignment="1" applyProtection="1">
      <alignment/>
      <protection hidden="1"/>
    </xf>
    <xf numFmtId="0" fontId="34" fillId="0" borderId="10" xfId="0" applyFont="1" applyBorder="1" applyAlignment="1" applyProtection="1">
      <alignment horizontal="center"/>
      <protection hidden="1"/>
    </xf>
    <xf numFmtId="0" fontId="34" fillId="0" borderId="10" xfId="0" applyFont="1" applyBorder="1" applyAlignment="1" applyProtection="1">
      <alignment/>
      <protection hidden="1"/>
    </xf>
    <xf numFmtId="2" fontId="34" fillId="0" borderId="10" xfId="0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2" fontId="0" fillId="0" borderId="15" xfId="0" applyNumberFormat="1" applyFont="1" applyFill="1" applyBorder="1" applyAlignment="1" applyProtection="1">
      <alignment/>
      <protection hidden="1"/>
    </xf>
    <xf numFmtId="0" fontId="34" fillId="0" borderId="16" xfId="0" applyFont="1" applyBorder="1" applyAlignment="1" applyProtection="1">
      <alignment horizontal="center"/>
      <protection hidden="1"/>
    </xf>
    <xf numFmtId="49" fontId="34" fillId="0" borderId="16" xfId="0" applyNumberFormat="1" applyFont="1" applyBorder="1" applyAlignment="1" applyProtection="1">
      <alignment horizontal="center"/>
      <protection hidden="1"/>
    </xf>
    <xf numFmtId="0" fontId="34" fillId="0" borderId="16" xfId="0" applyFont="1" applyBorder="1" applyAlignment="1" applyProtection="1">
      <alignment/>
      <protection hidden="1"/>
    </xf>
    <xf numFmtId="164" fontId="34" fillId="0" borderId="16" xfId="0" applyNumberFormat="1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4" fontId="0" fillId="0" borderId="17" xfId="0" applyNumberFormat="1" applyBorder="1" applyAlignment="1" applyProtection="1">
      <alignment/>
      <protection hidden="1"/>
    </xf>
    <xf numFmtId="0" fontId="28" fillId="0" borderId="18" xfId="0" applyFont="1" applyFill="1" applyBorder="1" applyAlignment="1" applyProtection="1">
      <alignment horizontal="center" vertical="top" wrapText="1"/>
      <protection hidden="1"/>
    </xf>
    <xf numFmtId="164" fontId="28" fillId="0" borderId="18" xfId="0" applyNumberFormat="1" applyFont="1" applyFill="1" applyBorder="1" applyAlignment="1" applyProtection="1">
      <alignment horizontal="center" vertical="top" wrapText="1"/>
      <protection hidden="1"/>
    </xf>
    <xf numFmtId="1" fontId="28" fillId="0" borderId="18" xfId="0" applyNumberFormat="1" applyFont="1" applyFill="1" applyBorder="1" applyAlignment="1" applyProtection="1">
      <alignment horizontal="center" vertical="top"/>
      <protection hidden="1"/>
    </xf>
    <xf numFmtId="164" fontId="30" fillId="0" borderId="18" xfId="0" applyNumberFormat="1" applyFont="1" applyFill="1" applyBorder="1" applyAlignment="1" applyProtection="1">
      <alignment horizontal="center" vertical="top" wrapText="1"/>
      <protection hidden="1"/>
    </xf>
    <xf numFmtId="164" fontId="28" fillId="0" borderId="19" xfId="0" applyNumberFormat="1" applyFont="1" applyFill="1" applyBorder="1" applyAlignment="1" applyProtection="1">
      <alignment horizontal="center" vertical="top" wrapText="1"/>
      <protection hidden="1"/>
    </xf>
    <xf numFmtId="0" fontId="34" fillId="0" borderId="10" xfId="0" applyFont="1" applyBorder="1" applyAlignment="1" applyProtection="1">
      <alignment horizontal="right"/>
      <protection hidden="1"/>
    </xf>
    <xf numFmtId="164" fontId="34" fillId="0" borderId="10" xfId="0" applyNumberFormat="1" applyFont="1" applyBorder="1" applyAlignment="1" applyProtection="1">
      <alignment horizontal="right"/>
      <protection hidden="1"/>
    </xf>
    <xf numFmtId="0" fontId="34" fillId="0" borderId="10" xfId="0" applyNumberFormat="1" applyFont="1" applyBorder="1" applyAlignment="1" applyProtection="1">
      <alignment horizontal="right"/>
      <protection hidden="1"/>
    </xf>
    <xf numFmtId="0" fontId="35" fillId="0" borderId="10" xfId="0" applyFont="1" applyBorder="1" applyAlignment="1" applyProtection="1">
      <alignment/>
      <protection hidden="1"/>
    </xf>
    <xf numFmtId="49" fontId="33" fillId="0" borderId="10" xfId="0" applyNumberFormat="1" applyFont="1" applyBorder="1" applyAlignment="1" applyProtection="1">
      <alignment horizontal="center"/>
      <protection hidden="1"/>
    </xf>
    <xf numFmtId="164" fontId="35" fillId="0" borderId="10" xfId="0" applyNumberFormat="1" applyFont="1" applyBorder="1" applyAlignment="1" applyProtection="1">
      <alignment/>
      <protection hidden="1"/>
    </xf>
    <xf numFmtId="0" fontId="35" fillId="0" borderId="10" xfId="0" applyFont="1" applyBorder="1" applyAlignment="1" applyProtection="1">
      <alignment horizontal="center"/>
      <protection hidden="1"/>
    </xf>
    <xf numFmtId="49" fontId="35" fillId="0" borderId="10" xfId="0" applyNumberFormat="1" applyFont="1" applyBorder="1" applyAlignment="1" applyProtection="1">
      <alignment horizontal="center"/>
      <protection hidden="1"/>
    </xf>
    <xf numFmtId="0" fontId="35" fillId="0" borderId="14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64" fontId="35" fillId="0" borderId="15" xfId="0" applyNumberFormat="1" applyFont="1" applyBorder="1" applyAlignment="1" applyProtection="1">
      <alignment/>
      <protection hidden="1"/>
    </xf>
    <xf numFmtId="0" fontId="34" fillId="0" borderId="16" xfId="0" applyFont="1" applyBorder="1" applyAlignment="1" applyProtection="1">
      <alignment horizontal="right"/>
      <protection hidden="1"/>
    </xf>
    <xf numFmtId="164" fontId="34" fillId="0" borderId="16" xfId="0" applyNumberFormat="1" applyFont="1" applyBorder="1" applyAlignment="1" applyProtection="1">
      <alignment horizontal="right"/>
      <protection hidden="1"/>
    </xf>
    <xf numFmtId="0" fontId="34" fillId="0" borderId="16" xfId="0" applyNumberFormat="1" applyFont="1" applyBorder="1" applyAlignment="1" applyProtection="1">
      <alignment horizontal="right"/>
      <protection hidden="1"/>
    </xf>
    <xf numFmtId="0" fontId="35" fillId="0" borderId="17" xfId="0" applyFont="1" applyBorder="1" applyAlignment="1" applyProtection="1">
      <alignment horizontal="center"/>
      <protection hidden="1"/>
    </xf>
    <xf numFmtId="49" fontId="35" fillId="0" borderId="17" xfId="0" applyNumberFormat="1" applyFont="1" applyBorder="1" applyAlignment="1" applyProtection="1">
      <alignment horizontal="center"/>
      <protection hidden="1"/>
    </xf>
    <xf numFmtId="0" fontId="35" fillId="0" borderId="17" xfId="0" applyFont="1" applyBorder="1" applyAlignment="1" applyProtection="1">
      <alignment/>
      <protection hidden="1"/>
    </xf>
    <xf numFmtId="164" fontId="35" fillId="0" borderId="17" xfId="0" applyNumberFormat="1" applyFon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/>
      <protection hidden="1"/>
    </xf>
    <xf numFmtId="0" fontId="34" fillId="0" borderId="10" xfId="0" applyFont="1" applyFill="1" applyBorder="1" applyAlignment="1" applyProtection="1">
      <alignment/>
      <protection hidden="1"/>
    </xf>
    <xf numFmtId="164" fontId="34" fillId="0" borderId="10" xfId="0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15" fontId="38" fillId="0" borderId="0" xfId="0" applyNumberFormat="1" applyFont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2" xfId="0" applyFont="1" applyFill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8" fillId="0" borderId="1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Fill="1" applyAlignment="1" applyProtection="1">
      <alignment/>
      <protection hidden="1"/>
    </xf>
    <xf numFmtId="164" fontId="27" fillId="0" borderId="13" xfId="0" applyNumberFormat="1" applyFont="1" applyFill="1" applyBorder="1" applyAlignment="1" applyProtection="1">
      <alignment vertical="top" wrapText="1"/>
      <protection hidden="1"/>
    </xf>
    <xf numFmtId="164" fontId="28" fillId="0" borderId="13" xfId="0" applyNumberFormat="1" applyFont="1" applyFill="1" applyBorder="1" applyAlignment="1" applyProtection="1">
      <alignment vertical="top" wrapText="1"/>
      <protection hidden="1"/>
    </xf>
    <xf numFmtId="164" fontId="0" fillId="0" borderId="17" xfId="0" applyNumberFormat="1" applyFill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164" fontId="38" fillId="0" borderId="12" xfId="0" applyNumberFormat="1" applyFont="1" applyFill="1" applyBorder="1" applyAlignment="1">
      <alignment/>
    </xf>
    <xf numFmtId="164" fontId="38" fillId="0" borderId="13" xfId="0" applyNumberFormat="1" applyFont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164" fontId="38" fillId="0" borderId="21" xfId="0" applyNumberFormat="1" applyFont="1" applyFill="1" applyBorder="1" applyAlignment="1">
      <alignment/>
    </xf>
    <xf numFmtId="164" fontId="38" fillId="0" borderId="24" xfId="0" applyNumberFormat="1" applyFont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38" fillId="0" borderId="12" xfId="0" applyNumberFormat="1" applyFont="1" applyBorder="1" applyAlignment="1">
      <alignment/>
    </xf>
    <xf numFmtId="164" fontId="24" fillId="0" borderId="10" xfId="0" applyNumberFormat="1" applyFont="1" applyFill="1" applyBorder="1" applyAlignment="1" applyProtection="1">
      <alignment horizontal="right"/>
      <protection hidden="1"/>
    </xf>
    <xf numFmtId="164" fontId="26" fillId="0" borderId="10" xfId="0" applyNumberFormat="1" applyFont="1" applyFill="1" applyBorder="1" applyAlignment="1" applyProtection="1">
      <alignment horizontal="right"/>
      <protection hidden="1"/>
    </xf>
    <xf numFmtId="164" fontId="28" fillId="0" borderId="10" xfId="0" applyNumberFormat="1" applyFont="1" applyFill="1" applyBorder="1" applyAlignment="1" applyProtection="1">
      <alignment horizontal="right"/>
      <protection hidden="1"/>
    </xf>
    <xf numFmtId="164" fontId="18" fillId="0" borderId="10" xfId="0" applyNumberFormat="1" applyFont="1" applyFill="1" applyBorder="1" applyAlignment="1" applyProtection="1">
      <alignment horizontal="right"/>
      <protection hidden="1"/>
    </xf>
    <xf numFmtId="164" fontId="27" fillId="0" borderId="10" xfId="0" applyNumberFormat="1" applyFont="1" applyFill="1" applyBorder="1" applyAlignment="1" applyProtection="1">
      <alignment horizontal="right"/>
      <protection hidden="1"/>
    </xf>
    <xf numFmtId="0" fontId="0" fillId="0" borderId="22" xfId="0" applyBorder="1" applyAlignment="1">
      <alignment/>
    </xf>
    <xf numFmtId="0" fontId="38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8" fillId="0" borderId="25" xfId="0" applyFont="1" applyFill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28" fillId="0" borderId="0" xfId="0" applyFont="1" applyBorder="1" applyAlignment="1" applyProtection="1">
      <alignment horizontal="left"/>
      <protection hidden="1"/>
    </xf>
    <xf numFmtId="0" fontId="38" fillId="0" borderId="28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8" fillId="0" borderId="29" xfId="0" applyFont="1" applyFill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9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 horizontal="center" vertical="top" wrapText="1"/>
      <protection hidden="1"/>
    </xf>
    <xf numFmtId="2" fontId="28" fillId="0" borderId="33" xfId="0" applyNumberFormat="1" applyFont="1" applyFill="1" applyBorder="1" applyAlignment="1" applyProtection="1">
      <alignment horizontal="center" vertical="top" wrapText="1"/>
      <protection hidden="1"/>
    </xf>
    <xf numFmtId="2" fontId="28" fillId="0" borderId="3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33" xfId="0" applyFont="1" applyFill="1" applyBorder="1" applyAlignment="1" applyProtection="1">
      <alignment horizontal="center" vertical="top" wrapText="1"/>
      <protection hidden="1"/>
    </xf>
    <xf numFmtId="0" fontId="28" fillId="0" borderId="33" xfId="0" applyFont="1" applyFill="1" applyBorder="1" applyAlignment="1" applyProtection="1">
      <alignment horizontal="center" vertical="top"/>
      <protection hidden="1"/>
    </xf>
    <xf numFmtId="0" fontId="28" fillId="0" borderId="18" xfId="0" applyFont="1" applyFill="1" applyBorder="1" applyAlignment="1" applyProtection="1">
      <alignment horizontal="center" vertical="top"/>
      <protection hidden="1"/>
    </xf>
    <xf numFmtId="0" fontId="28" fillId="0" borderId="35" xfId="0" applyFont="1" applyFill="1" applyBorder="1" applyAlignment="1" applyProtection="1">
      <alignment horizontal="center" vertical="top" wrapText="1"/>
      <protection hidden="1"/>
    </xf>
    <xf numFmtId="0" fontId="28" fillId="0" borderId="36" xfId="0" applyFont="1" applyFill="1" applyBorder="1" applyAlignment="1" applyProtection="1">
      <alignment horizontal="center" vertical="top" wrapText="1"/>
      <protection hidden="1"/>
    </xf>
    <xf numFmtId="49" fontId="28" fillId="0" borderId="33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18" xfId="0" applyNumberFormat="1" applyFont="1" applyFill="1" applyBorder="1" applyAlignment="1" applyProtection="1">
      <alignment horizontal="center" vertical="top" wrapText="1"/>
      <protection hidden="1"/>
    </xf>
    <xf numFmtId="0" fontId="33" fillId="0" borderId="10" xfId="0" applyFont="1" applyBorder="1" applyAlignment="1" applyProtection="1">
      <alignment horizontal="left"/>
      <protection hidden="1"/>
    </xf>
    <xf numFmtId="0" fontId="33" fillId="0" borderId="0" xfId="0" applyFont="1" applyAlignment="1" applyProtection="1">
      <alignment horizontal="left"/>
      <protection hidden="1"/>
    </xf>
    <xf numFmtId="1" fontId="35" fillId="0" borderId="10" xfId="0" applyNumberFormat="1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6">
      <selection activeCell="C23" sqref="C23:D25"/>
    </sheetView>
  </sheetViews>
  <sheetFormatPr defaultColWidth="9.140625" defaultRowHeight="12.75"/>
  <cols>
    <col min="1" max="1" width="26.7109375" style="0" bestFit="1" customWidth="1"/>
    <col min="2" max="2" width="27.28125" style="0" bestFit="1" customWidth="1"/>
    <col min="3" max="3" width="20.8515625" style="0" bestFit="1" customWidth="1"/>
    <col min="4" max="4" width="26.421875" style="0" bestFit="1" customWidth="1"/>
  </cols>
  <sheetData>
    <row r="2" spans="1:4" ht="12.75">
      <c r="A2" s="95" t="s">
        <v>66</v>
      </c>
      <c r="B2" s="95" t="s">
        <v>67</v>
      </c>
      <c r="C2" s="95"/>
      <c r="D2" s="95"/>
    </row>
    <row r="3" spans="1:4" ht="12.75">
      <c r="A3" s="95"/>
      <c r="B3" s="95"/>
      <c r="C3" s="96"/>
      <c r="D3" s="95"/>
    </row>
    <row r="4" spans="1:4" ht="15.75">
      <c r="A4" s="95" t="s">
        <v>68</v>
      </c>
      <c r="B4" s="146" t="s">
        <v>92</v>
      </c>
      <c r="C4" s="146"/>
      <c r="D4" s="146"/>
    </row>
    <row r="5" spans="1:4" ht="12.75">
      <c r="A5" s="95" t="s">
        <v>94</v>
      </c>
      <c r="B5" s="95"/>
      <c r="C5" s="96"/>
      <c r="D5" s="95"/>
    </row>
    <row r="6" spans="1:4" ht="15.75">
      <c r="A6" s="97" t="s">
        <v>93</v>
      </c>
      <c r="B6" s="95"/>
      <c r="C6" s="98"/>
      <c r="D6" s="95"/>
    </row>
    <row r="8" ht="13.5" thickBot="1"/>
    <row r="9" spans="1:4" ht="12.75">
      <c r="A9" s="147" t="s">
        <v>69</v>
      </c>
      <c r="B9" s="149" t="s">
        <v>70</v>
      </c>
      <c r="C9" s="151" t="s">
        <v>71</v>
      </c>
      <c r="D9" s="152" t="s">
        <v>72</v>
      </c>
    </row>
    <row r="10" spans="1:4" ht="18" customHeight="1" thickBot="1">
      <c r="A10" s="148"/>
      <c r="B10" s="150"/>
      <c r="C10" s="150"/>
      <c r="D10" s="153"/>
    </row>
    <row r="11" spans="1:4" ht="33.75" customHeight="1">
      <c r="A11" s="99" t="s">
        <v>73</v>
      </c>
      <c r="B11" s="100">
        <v>0</v>
      </c>
      <c r="C11" s="122" t="s">
        <v>155</v>
      </c>
      <c r="D11" s="123" t="s">
        <v>155</v>
      </c>
    </row>
    <row r="12" spans="1:4" ht="22.5" customHeight="1" thickBot="1">
      <c r="A12" s="101" t="s">
        <v>74</v>
      </c>
      <c r="B12" s="101">
        <v>0</v>
      </c>
      <c r="C12" s="124" t="s">
        <v>155</v>
      </c>
      <c r="D12" s="125" t="s">
        <v>155</v>
      </c>
    </row>
    <row r="13" spans="1:4" s="104" customFormat="1" ht="20.25" customHeight="1" thickBot="1">
      <c r="A13" s="102" t="s">
        <v>75</v>
      </c>
      <c r="B13" s="103">
        <v>0</v>
      </c>
      <c r="C13" s="126" t="s">
        <v>155</v>
      </c>
      <c r="D13" s="127" t="s">
        <v>155</v>
      </c>
    </row>
    <row r="14" spans="1:4" ht="30" customHeight="1" thickBot="1">
      <c r="A14" s="154"/>
      <c r="B14" s="140"/>
      <c r="C14" s="140"/>
      <c r="D14" s="155"/>
    </row>
    <row r="15" spans="1:4" ht="39" thickBot="1">
      <c r="A15" s="105" t="s">
        <v>76</v>
      </c>
      <c r="B15" s="106" t="s">
        <v>77</v>
      </c>
      <c r="C15" s="107" t="s">
        <v>78</v>
      </c>
      <c r="D15" s="108" t="s">
        <v>79</v>
      </c>
    </row>
    <row r="16" spans="1:4" ht="33.75" customHeight="1">
      <c r="A16" s="99" t="s">
        <v>73</v>
      </c>
      <c r="B16" s="100">
        <v>0</v>
      </c>
      <c r="C16" s="122" t="s">
        <v>155</v>
      </c>
      <c r="D16" s="123" t="s">
        <v>155</v>
      </c>
    </row>
    <row r="17" spans="1:4" ht="21" customHeight="1" thickBot="1">
      <c r="A17" s="109" t="s">
        <v>74</v>
      </c>
      <c r="B17" s="109">
        <v>0</v>
      </c>
      <c r="C17" s="128" t="s">
        <v>155</v>
      </c>
      <c r="D17" s="129" t="s">
        <v>155</v>
      </c>
    </row>
    <row r="18" spans="1:4" s="104" customFormat="1" ht="21" customHeight="1" thickBot="1">
      <c r="A18" s="110" t="s">
        <v>75</v>
      </c>
      <c r="B18" s="111">
        <v>0</v>
      </c>
      <c r="C18" s="130" t="s">
        <v>155</v>
      </c>
      <c r="D18" s="131" t="s">
        <v>155</v>
      </c>
    </row>
    <row r="19" spans="1:4" ht="24.75" customHeight="1" thickBot="1">
      <c r="A19" s="140"/>
      <c r="B19" s="140"/>
      <c r="C19" s="140"/>
      <c r="D19" s="140"/>
    </row>
    <row r="20" spans="1:4" ht="12.75">
      <c r="A20" s="141" t="s">
        <v>80</v>
      </c>
      <c r="B20" s="141" t="s">
        <v>81</v>
      </c>
      <c r="C20" s="144" t="s">
        <v>82</v>
      </c>
      <c r="D20" s="145" t="s">
        <v>83</v>
      </c>
    </row>
    <row r="21" spans="1:4" ht="12.75">
      <c r="A21" s="142"/>
      <c r="B21" s="142"/>
      <c r="C21" s="142"/>
      <c r="D21" s="142"/>
    </row>
    <row r="22" spans="1:4" ht="15" customHeight="1" thickBot="1">
      <c r="A22" s="143"/>
      <c r="B22" s="143"/>
      <c r="C22" s="143"/>
      <c r="D22" s="143"/>
    </row>
    <row r="23" spans="1:4" ht="33.75" customHeight="1">
      <c r="A23" s="112" t="s">
        <v>84</v>
      </c>
      <c r="B23" s="113">
        <v>0</v>
      </c>
      <c r="C23" s="132" t="s">
        <v>155</v>
      </c>
      <c r="D23" s="133" t="s">
        <v>155</v>
      </c>
    </row>
    <row r="24" spans="1:4" ht="19.5" customHeight="1" thickBot="1">
      <c r="A24" s="109" t="s">
        <v>74</v>
      </c>
      <c r="B24" s="109">
        <v>0</v>
      </c>
      <c r="C24" s="128" t="s">
        <v>155</v>
      </c>
      <c r="D24" s="129" t="s">
        <v>155</v>
      </c>
    </row>
    <row r="25" spans="1:4" s="104" customFormat="1" ht="21" customHeight="1" thickBot="1">
      <c r="A25" s="103" t="s">
        <v>75</v>
      </c>
      <c r="B25" s="103">
        <v>0</v>
      </c>
      <c r="C25" s="126" t="s">
        <v>155</v>
      </c>
      <c r="D25" s="134" t="s">
        <v>155</v>
      </c>
    </row>
    <row r="26" spans="1:4" ht="12.75">
      <c r="A26" s="114"/>
      <c r="B26" s="114"/>
      <c r="C26" s="115"/>
      <c r="D26" s="114"/>
    </row>
    <row r="27" ht="3.75" customHeight="1" thickBot="1"/>
    <row r="28" spans="1:4" ht="64.5" thickBot="1">
      <c r="A28" s="116" t="s">
        <v>87</v>
      </c>
      <c r="B28" s="117">
        <v>3702401</v>
      </c>
      <c r="C28" s="117" t="s">
        <v>155</v>
      </c>
      <c r="D28" s="118" t="s">
        <v>155</v>
      </c>
    </row>
  </sheetData>
  <sheetProtection password="81CD" sheet="1" objects="1" scenarios="1"/>
  <mergeCells count="11">
    <mergeCell ref="A14:D14"/>
    <mergeCell ref="A19:D19"/>
    <mergeCell ref="A20:A22"/>
    <mergeCell ref="B20:B22"/>
    <mergeCell ref="C20:C22"/>
    <mergeCell ref="D20:D22"/>
    <mergeCell ref="B4:D4"/>
    <mergeCell ref="A9:A10"/>
    <mergeCell ref="B9:B10"/>
    <mergeCell ref="C9:C10"/>
    <mergeCell ref="D9:D10"/>
  </mergeCells>
  <printOptions/>
  <pageMargins left="0.25" right="0.2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6"/>
  <sheetViews>
    <sheetView showGridLines="0" tabSelected="1" zoomScale="75" zoomScaleNormal="75" zoomScalePageLayoutView="0" workbookViewId="0" topLeftCell="A25">
      <selection activeCell="D40" sqref="D40"/>
    </sheetView>
  </sheetViews>
  <sheetFormatPr defaultColWidth="0" defaultRowHeight="12.75"/>
  <cols>
    <col min="1" max="1" width="3.8515625" style="6" customWidth="1"/>
    <col min="2" max="2" width="12.421875" style="6" customWidth="1"/>
    <col min="3" max="3" width="37.28125" style="6" customWidth="1"/>
    <col min="4" max="5" width="16.421875" style="6" customWidth="1"/>
    <col min="6" max="6" width="16.57421875" style="6" customWidth="1"/>
    <col min="7" max="7" width="12.8515625" style="6" customWidth="1"/>
    <col min="8" max="8" width="9.7109375" style="6" customWidth="1"/>
    <col min="9" max="9" width="11.7109375" style="6" customWidth="1"/>
    <col min="10" max="10" width="12.57421875" style="6" customWidth="1"/>
    <col min="11" max="12" width="9.140625" style="6" customWidth="1"/>
    <col min="13" max="16384" width="0" style="6" hidden="1" customWidth="1"/>
  </cols>
  <sheetData>
    <row r="1" spans="2:10" ht="12.75">
      <c r="B1" s="1"/>
      <c r="C1" s="2"/>
      <c r="D1" s="3"/>
      <c r="E1" s="3"/>
      <c r="F1" s="3"/>
      <c r="G1" s="4"/>
      <c r="H1" s="4"/>
      <c r="I1" s="5"/>
      <c r="J1" s="2"/>
    </row>
    <row r="2" spans="2:10" ht="22.5" customHeight="1">
      <c r="B2" s="7" t="s">
        <v>63</v>
      </c>
      <c r="C2" s="7"/>
      <c r="D2" s="7"/>
      <c r="E2" s="7"/>
      <c r="F2" s="156" t="s">
        <v>92</v>
      </c>
      <c r="G2" s="156"/>
      <c r="H2" s="156"/>
      <c r="I2" s="156"/>
      <c r="J2" s="156"/>
    </row>
    <row r="3" spans="2:10" ht="20.25">
      <c r="B3" s="157"/>
      <c r="C3" s="157"/>
      <c r="D3" s="157"/>
      <c r="E3" s="157"/>
      <c r="F3" s="157"/>
      <c r="G3" s="157"/>
      <c r="H3" s="157"/>
      <c r="I3" s="157"/>
      <c r="J3" s="157"/>
    </row>
    <row r="4" spans="2:10" ht="18.75">
      <c r="B4" s="1"/>
      <c r="C4" s="7" t="s">
        <v>93</v>
      </c>
      <c r="D4" s="3"/>
      <c r="E4" s="3"/>
      <c r="F4" s="3"/>
      <c r="G4" s="4"/>
      <c r="H4" s="4"/>
      <c r="I4" s="8"/>
      <c r="J4" s="2"/>
    </row>
    <row r="5" spans="2:10" ht="18.75">
      <c r="B5" s="1"/>
      <c r="C5" s="7" t="s">
        <v>94</v>
      </c>
      <c r="D5" s="9"/>
      <c r="E5" s="3"/>
      <c r="F5" s="2"/>
      <c r="G5" s="10"/>
      <c r="H5" s="2"/>
      <c r="I5" s="8"/>
      <c r="J5" s="2"/>
    </row>
    <row r="6" spans="2:10" ht="12.75">
      <c r="B6" s="1"/>
      <c r="C6" s="2"/>
      <c r="D6" s="3"/>
      <c r="E6" s="3"/>
      <c r="F6" s="3"/>
      <c r="G6" s="4"/>
      <c r="H6" s="4"/>
      <c r="I6" s="8"/>
      <c r="J6" s="2"/>
    </row>
    <row r="7" spans="2:10" ht="47.25" customHeight="1">
      <c r="B7" s="158" t="s">
        <v>42</v>
      </c>
      <c r="C7" s="158" t="s">
        <v>45</v>
      </c>
      <c r="D7" s="158" t="s">
        <v>44</v>
      </c>
      <c r="E7" s="158" t="s">
        <v>16</v>
      </c>
      <c r="F7" s="158" t="s">
        <v>43</v>
      </c>
      <c r="G7" s="158" t="s">
        <v>0</v>
      </c>
      <c r="H7" s="158"/>
      <c r="I7" s="158" t="s">
        <v>49</v>
      </c>
      <c r="J7" s="158"/>
    </row>
    <row r="8" spans="2:10" ht="66" customHeight="1">
      <c r="B8" s="158"/>
      <c r="C8" s="158"/>
      <c r="D8" s="158"/>
      <c r="E8" s="158"/>
      <c r="F8" s="158"/>
      <c r="G8" s="27" t="s">
        <v>65</v>
      </c>
      <c r="H8" s="27" t="s">
        <v>1</v>
      </c>
      <c r="I8" s="28" t="s">
        <v>21</v>
      </c>
      <c r="J8" s="26" t="s">
        <v>50</v>
      </c>
    </row>
    <row r="9" spans="2:10" ht="30.75">
      <c r="B9" s="40" t="s">
        <v>2</v>
      </c>
      <c r="C9" s="41" t="s">
        <v>64</v>
      </c>
      <c r="D9" s="30"/>
      <c r="E9" s="30" t="s">
        <v>14</v>
      </c>
      <c r="F9" s="30"/>
      <c r="G9" s="135"/>
      <c r="H9" s="135"/>
      <c r="I9" s="31"/>
      <c r="J9" s="138"/>
    </row>
    <row r="10" spans="2:10" ht="15">
      <c r="B10" s="40">
        <v>1</v>
      </c>
      <c r="C10" s="41" t="s">
        <v>3</v>
      </c>
      <c r="D10" s="30"/>
      <c r="E10" s="30"/>
      <c r="F10" s="30"/>
      <c r="G10" s="135"/>
      <c r="H10" s="135"/>
      <c r="I10" s="31"/>
      <c r="J10" s="138"/>
    </row>
    <row r="11" spans="2:10" ht="15">
      <c r="B11" s="42" t="s">
        <v>95</v>
      </c>
      <c r="C11" s="43" t="s">
        <v>96</v>
      </c>
      <c r="D11" s="30">
        <v>4</v>
      </c>
      <c r="E11" s="30">
        <v>1307336</v>
      </c>
      <c r="F11" s="30">
        <v>1159636</v>
      </c>
      <c r="G11" s="135">
        <f>(E11*100)/E60</f>
        <v>35.31049175926648</v>
      </c>
      <c r="H11" s="135">
        <f>(E11*100)/E66</f>
        <v>35.31049175926648</v>
      </c>
      <c r="I11" s="31">
        <v>0</v>
      </c>
      <c r="J11" s="138">
        <f>IF(E11&gt;0,I11*100/E11,0)</f>
        <v>0</v>
      </c>
    </row>
    <row r="12" spans="2:10" ht="15">
      <c r="B12" s="42" t="s">
        <v>97</v>
      </c>
      <c r="C12" s="43" t="s">
        <v>98</v>
      </c>
      <c r="D12" s="30">
        <v>0</v>
      </c>
      <c r="E12" s="30">
        <v>0</v>
      </c>
      <c r="F12" s="30">
        <v>0</v>
      </c>
      <c r="G12" s="135">
        <f>(E12*100)/E60</f>
        <v>0</v>
      </c>
      <c r="H12" s="135">
        <f>(E12*100)/E66</f>
        <v>0</v>
      </c>
      <c r="I12" s="31">
        <v>0</v>
      </c>
      <c r="J12" s="138">
        <f>IF(E12&gt;0,I12*100/E12,0)</f>
        <v>0</v>
      </c>
    </row>
    <row r="13" spans="2:10" ht="15">
      <c r="B13" s="42" t="s">
        <v>99</v>
      </c>
      <c r="C13" s="43" t="s">
        <v>100</v>
      </c>
      <c r="D13" s="30">
        <v>0</v>
      </c>
      <c r="E13" s="30">
        <v>0</v>
      </c>
      <c r="F13" s="30">
        <v>0</v>
      </c>
      <c r="G13" s="135">
        <f>(E13*100)/E60</f>
        <v>0</v>
      </c>
      <c r="H13" s="135">
        <f>(E13*100)/E66</f>
        <v>0</v>
      </c>
      <c r="I13" s="31">
        <v>0</v>
      </c>
      <c r="J13" s="138">
        <f>IF(E13&gt;0,I13*100/E13,0)</f>
        <v>0</v>
      </c>
    </row>
    <row r="14" spans="2:10" ht="15">
      <c r="B14" s="42" t="s">
        <v>101</v>
      </c>
      <c r="C14" s="43" t="s">
        <v>102</v>
      </c>
      <c r="D14" s="30">
        <v>0</v>
      </c>
      <c r="E14" s="30">
        <v>0</v>
      </c>
      <c r="F14" s="30">
        <v>0</v>
      </c>
      <c r="G14" s="135">
        <f>(E14*100)/E60</f>
        <v>0</v>
      </c>
      <c r="H14" s="135">
        <f>(E14*100)/E66</f>
        <v>0</v>
      </c>
      <c r="I14" s="31">
        <v>0</v>
      </c>
      <c r="J14" s="138">
        <f>IF(E14&gt;0,I14*100/E14,0)</f>
        <v>0</v>
      </c>
    </row>
    <row r="15" spans="2:10" ht="15">
      <c r="B15" s="42" t="s">
        <v>103</v>
      </c>
      <c r="C15" s="43" t="s">
        <v>104</v>
      </c>
      <c r="D15" s="30">
        <v>0</v>
      </c>
      <c r="E15" s="30">
        <v>0</v>
      </c>
      <c r="F15" s="30">
        <v>0</v>
      </c>
      <c r="G15" s="135">
        <f>(E15*100)/E60</f>
        <v>0</v>
      </c>
      <c r="H15" s="135">
        <f>(E15*100)/E66</f>
        <v>0</v>
      </c>
      <c r="I15" s="31">
        <v>0</v>
      </c>
      <c r="J15" s="138">
        <f>IF(E15&gt;0,I15*100/E15,0)</f>
        <v>0</v>
      </c>
    </row>
    <row r="16" spans="2:10" ht="15">
      <c r="B16" s="42"/>
      <c r="C16" s="43"/>
      <c r="D16" s="30"/>
      <c r="E16" s="30"/>
      <c r="F16" s="30"/>
      <c r="G16" s="135"/>
      <c r="H16" s="135"/>
      <c r="I16" s="31"/>
      <c r="J16" s="138"/>
    </row>
    <row r="17" spans="2:10" ht="15">
      <c r="B17" s="42"/>
      <c r="C17" s="43"/>
      <c r="D17" s="30"/>
      <c r="E17" s="30"/>
      <c r="F17" s="30"/>
      <c r="G17" s="135"/>
      <c r="H17" s="135"/>
      <c r="I17" s="31"/>
      <c r="J17" s="138"/>
    </row>
    <row r="18" spans="2:10" ht="14.25">
      <c r="B18" s="40"/>
      <c r="C18" s="41" t="s">
        <v>17</v>
      </c>
      <c r="D18" s="33">
        <f>SUM(D11:D17)</f>
        <v>4</v>
      </c>
      <c r="E18" s="33">
        <f>SUM(E11:E17)</f>
        <v>1307336</v>
      </c>
      <c r="F18" s="33">
        <f>SUM(F11:F17)</f>
        <v>1159636</v>
      </c>
      <c r="G18" s="136">
        <f>SUM(G11:G17)</f>
        <v>35.31049175926648</v>
      </c>
      <c r="H18" s="136">
        <f>SUM(H11:H17)</f>
        <v>35.31049175926648</v>
      </c>
      <c r="I18" s="31">
        <f>SUM(I11:I17)</f>
        <v>0</v>
      </c>
      <c r="J18" s="138">
        <f>IF(E18&gt;0,I18*100/E18,0)</f>
        <v>0</v>
      </c>
    </row>
    <row r="19" spans="2:10" ht="15">
      <c r="B19" s="40"/>
      <c r="C19" s="43"/>
      <c r="D19" s="30"/>
      <c r="E19" s="30"/>
      <c r="F19" s="30"/>
      <c r="G19" s="135"/>
      <c r="H19" s="135"/>
      <c r="I19" s="31"/>
      <c r="J19" s="138"/>
    </row>
    <row r="20" spans="2:10" ht="15">
      <c r="B20" s="40">
        <v>2</v>
      </c>
      <c r="C20" s="41" t="s">
        <v>4</v>
      </c>
      <c r="D20" s="30"/>
      <c r="E20" s="30"/>
      <c r="F20" s="30"/>
      <c r="G20" s="135"/>
      <c r="H20" s="135"/>
      <c r="I20" s="31"/>
      <c r="J20" s="138"/>
    </row>
    <row r="21" spans="2:10" ht="15">
      <c r="B21" s="40" t="s">
        <v>95</v>
      </c>
      <c r="C21" s="41" t="s">
        <v>105</v>
      </c>
      <c r="D21" s="30">
        <v>0</v>
      </c>
      <c r="E21" s="30">
        <v>0</v>
      </c>
      <c r="F21" s="30">
        <v>0</v>
      </c>
      <c r="G21" s="135">
        <f>(E21*100)/E60</f>
        <v>0</v>
      </c>
      <c r="H21" s="135">
        <f>(E21*100)/E66</f>
        <v>0</v>
      </c>
      <c r="I21" s="31">
        <v>0</v>
      </c>
      <c r="J21" s="138">
        <f>IF(E21&gt;0,I21*100/E21,0)</f>
        <v>0</v>
      </c>
    </row>
    <row r="22" spans="2:10" ht="15">
      <c r="B22" s="40" t="s">
        <v>97</v>
      </c>
      <c r="C22" s="41" t="s">
        <v>106</v>
      </c>
      <c r="D22" s="30">
        <v>0</v>
      </c>
      <c r="E22" s="30">
        <v>0</v>
      </c>
      <c r="F22" s="30">
        <v>0</v>
      </c>
      <c r="G22" s="135">
        <f>(E22*100)/E60</f>
        <v>0</v>
      </c>
      <c r="H22" s="135">
        <f>(E22*100)/E66</f>
        <v>0</v>
      </c>
      <c r="I22" s="31">
        <v>0</v>
      </c>
      <c r="J22" s="138">
        <f>IF(E22&gt;0,I22*100/E22,0)</f>
        <v>0</v>
      </c>
    </row>
    <row r="23" spans="2:10" ht="15">
      <c r="B23" s="40" t="s">
        <v>99</v>
      </c>
      <c r="C23" s="41" t="s">
        <v>107</v>
      </c>
      <c r="D23" s="30">
        <v>0</v>
      </c>
      <c r="E23" s="30">
        <v>0</v>
      </c>
      <c r="F23" s="30">
        <v>0</v>
      </c>
      <c r="G23" s="135">
        <f>(E23*100)/E60</f>
        <v>0</v>
      </c>
      <c r="H23" s="135">
        <f>(E23*100)/E66</f>
        <v>0</v>
      </c>
      <c r="I23" s="31">
        <v>0</v>
      </c>
      <c r="J23" s="138">
        <f>IF(E23&gt;0,I23*100/E23,0)</f>
        <v>0</v>
      </c>
    </row>
    <row r="24" spans="2:10" ht="15">
      <c r="B24" s="40" t="s">
        <v>101</v>
      </c>
      <c r="C24" s="41" t="s">
        <v>108</v>
      </c>
      <c r="D24" s="30">
        <v>0</v>
      </c>
      <c r="E24" s="30">
        <v>0</v>
      </c>
      <c r="F24" s="30">
        <v>0</v>
      </c>
      <c r="G24" s="135">
        <f>(E24*100)/E60</f>
        <v>0</v>
      </c>
      <c r="H24" s="135">
        <f>(E24*100)/E66</f>
        <v>0</v>
      </c>
      <c r="I24" s="31">
        <v>0</v>
      </c>
      <c r="J24" s="138">
        <f>IF(E24&gt;0,I24*100/E24,0)</f>
        <v>0</v>
      </c>
    </row>
    <row r="25" spans="2:10" ht="15">
      <c r="B25" s="42"/>
      <c r="C25" s="43"/>
      <c r="D25" s="30"/>
      <c r="E25" s="30"/>
      <c r="F25" s="30"/>
      <c r="G25" s="135"/>
      <c r="H25" s="135"/>
      <c r="I25" s="31"/>
      <c r="J25" s="138"/>
    </row>
    <row r="26" spans="2:10" ht="15">
      <c r="B26" s="42"/>
      <c r="C26" s="43"/>
      <c r="D26" s="30"/>
      <c r="E26" s="30"/>
      <c r="F26" s="30"/>
      <c r="G26" s="135"/>
      <c r="H26" s="135"/>
      <c r="I26" s="31"/>
      <c r="J26" s="138"/>
    </row>
    <row r="27" spans="2:10" ht="14.25">
      <c r="B27" s="40"/>
      <c r="C27" s="41" t="s">
        <v>18</v>
      </c>
      <c r="D27" s="33">
        <f>SUM(D21:D26)</f>
        <v>0</v>
      </c>
      <c r="E27" s="33">
        <f>SUM(E21:E26)</f>
        <v>0</v>
      </c>
      <c r="F27" s="33">
        <f>SUM(F21:F26)</f>
        <v>0</v>
      </c>
      <c r="G27" s="136">
        <f>SUM(G21:G26)</f>
        <v>0</v>
      </c>
      <c r="H27" s="136">
        <f>SUM(H21:H26)</f>
        <v>0</v>
      </c>
      <c r="I27" s="31">
        <f>SUM(I21:I26)</f>
        <v>0</v>
      </c>
      <c r="J27" s="138">
        <f>IF(E27&gt;0,I27*100/E27,0)</f>
        <v>0</v>
      </c>
    </row>
    <row r="28" spans="2:10" ht="15">
      <c r="B28" s="40"/>
      <c r="C28" s="41"/>
      <c r="D28" s="30"/>
      <c r="E28" s="30"/>
      <c r="F28" s="30"/>
      <c r="G28" s="135"/>
      <c r="H28" s="135"/>
      <c r="I28" s="31"/>
      <c r="J28" s="138"/>
    </row>
    <row r="29" spans="2:10" ht="42" customHeight="1">
      <c r="B29" s="32"/>
      <c r="C29" s="41" t="s">
        <v>90</v>
      </c>
      <c r="D29" s="33">
        <f>D18+D27</f>
        <v>4</v>
      </c>
      <c r="E29" s="33">
        <f>E18+E27</f>
        <v>1307336</v>
      </c>
      <c r="F29" s="33">
        <f>F18+F27</f>
        <v>1159636</v>
      </c>
      <c r="G29" s="136">
        <f>(E29*100)/E60</f>
        <v>35.31049175926648</v>
      </c>
      <c r="H29" s="136">
        <f>(E29*100)/E66</f>
        <v>35.31049175926648</v>
      </c>
      <c r="I29" s="31">
        <f>I18+I27</f>
        <v>0</v>
      </c>
      <c r="J29" s="138">
        <f>IF(E29&gt;0,I29*100/E29,0)</f>
        <v>0</v>
      </c>
    </row>
    <row r="30" spans="2:10" ht="15">
      <c r="B30" s="32"/>
      <c r="C30" s="41"/>
      <c r="D30" s="30"/>
      <c r="E30" s="30"/>
      <c r="F30" s="30"/>
      <c r="G30" s="135"/>
      <c r="H30" s="135"/>
      <c r="I30" s="31"/>
      <c r="J30" s="138"/>
    </row>
    <row r="31" spans="2:10" ht="15">
      <c r="B31" s="40" t="s">
        <v>6</v>
      </c>
      <c r="C31" s="41" t="s">
        <v>12</v>
      </c>
      <c r="D31" s="30"/>
      <c r="E31" s="30"/>
      <c r="F31" s="30"/>
      <c r="G31" s="135"/>
      <c r="H31" s="135"/>
      <c r="I31" s="31"/>
      <c r="J31" s="138"/>
    </row>
    <row r="32" spans="2:10" ht="15">
      <c r="B32" s="40">
        <v>1</v>
      </c>
      <c r="C32" s="41" t="s">
        <v>5</v>
      </c>
      <c r="D32" s="30"/>
      <c r="E32" s="30"/>
      <c r="F32" s="30"/>
      <c r="G32" s="135"/>
      <c r="H32" s="135"/>
      <c r="I32" s="31"/>
      <c r="J32" s="138"/>
    </row>
    <row r="33" spans="2:10" ht="15">
      <c r="B33" s="40" t="s">
        <v>95</v>
      </c>
      <c r="C33" s="41" t="s">
        <v>109</v>
      </c>
      <c r="D33" s="30">
        <v>0</v>
      </c>
      <c r="E33" s="30">
        <v>0</v>
      </c>
      <c r="F33" s="30">
        <v>0</v>
      </c>
      <c r="G33" s="135">
        <f>(E33*100)/E60</f>
        <v>0</v>
      </c>
      <c r="H33" s="135">
        <f>(E33*100)/E66</f>
        <v>0</v>
      </c>
      <c r="I33" s="31"/>
      <c r="J33" s="138"/>
    </row>
    <row r="34" spans="2:10" ht="15">
      <c r="B34" s="40" t="s">
        <v>97</v>
      </c>
      <c r="C34" s="41" t="s">
        <v>110</v>
      </c>
      <c r="D34" s="30">
        <v>4</v>
      </c>
      <c r="E34" s="30">
        <v>99989</v>
      </c>
      <c r="F34" s="30">
        <v>91389</v>
      </c>
      <c r="G34" s="135">
        <f>(E34*100)/E60</f>
        <v>2.700652900644744</v>
      </c>
      <c r="H34" s="135">
        <f>(E34*100)/E66</f>
        <v>2.700652900644744</v>
      </c>
      <c r="I34" s="31"/>
      <c r="J34" s="138"/>
    </row>
    <row r="35" spans="2:10" ht="15">
      <c r="B35" s="40" t="s">
        <v>99</v>
      </c>
      <c r="C35" s="41" t="s">
        <v>111</v>
      </c>
      <c r="D35" s="30">
        <v>0</v>
      </c>
      <c r="E35" s="30">
        <v>0</v>
      </c>
      <c r="F35" s="30">
        <v>0</v>
      </c>
      <c r="G35" s="135">
        <f>(E35*100)/E60</f>
        <v>0</v>
      </c>
      <c r="H35" s="135">
        <f>(E35*100)/E66</f>
        <v>0</v>
      </c>
      <c r="I35" s="31"/>
      <c r="J35" s="138"/>
    </row>
    <row r="36" spans="2:10" ht="15">
      <c r="B36" s="40" t="s">
        <v>101</v>
      </c>
      <c r="C36" s="41" t="s">
        <v>112</v>
      </c>
      <c r="D36" s="30">
        <v>0</v>
      </c>
      <c r="E36" s="30">
        <v>0</v>
      </c>
      <c r="F36" s="30">
        <v>0</v>
      </c>
      <c r="G36" s="135">
        <f>(E36*100)/E60</f>
        <v>0</v>
      </c>
      <c r="H36" s="135">
        <f>(E36*100)/E66</f>
        <v>0</v>
      </c>
      <c r="I36" s="31"/>
      <c r="J36" s="138"/>
    </row>
    <row r="37" spans="2:10" ht="15">
      <c r="B37" s="40" t="s">
        <v>103</v>
      </c>
      <c r="C37" s="41" t="s">
        <v>113</v>
      </c>
      <c r="D37" s="30">
        <v>0</v>
      </c>
      <c r="E37" s="30">
        <v>0</v>
      </c>
      <c r="F37" s="30">
        <v>0</v>
      </c>
      <c r="G37" s="135">
        <f>(E37*100)/E60</f>
        <v>0</v>
      </c>
      <c r="H37" s="135">
        <f>(E37*100)/E66</f>
        <v>0</v>
      </c>
      <c r="I37" s="31"/>
      <c r="J37" s="138"/>
    </row>
    <row r="38" spans="2:10" ht="15">
      <c r="B38" s="40" t="s">
        <v>114</v>
      </c>
      <c r="C38" s="41" t="s">
        <v>115</v>
      </c>
      <c r="D38" s="30">
        <v>0</v>
      </c>
      <c r="E38" s="30">
        <v>0</v>
      </c>
      <c r="F38" s="30">
        <v>0</v>
      </c>
      <c r="G38" s="135">
        <f>(E38*100)/E60</f>
        <v>0</v>
      </c>
      <c r="H38" s="135">
        <f>(E38*100)/E66</f>
        <v>0</v>
      </c>
      <c r="I38" s="31"/>
      <c r="J38" s="138"/>
    </row>
    <row r="39" spans="2:10" ht="15">
      <c r="B39" s="40" t="s">
        <v>116</v>
      </c>
      <c r="C39" s="41" t="s">
        <v>117</v>
      </c>
      <c r="D39" s="30">
        <v>0</v>
      </c>
      <c r="E39" s="30">
        <v>0</v>
      </c>
      <c r="F39" s="30">
        <v>0</v>
      </c>
      <c r="G39" s="135">
        <f>(E39*100)/E60</f>
        <v>0</v>
      </c>
      <c r="H39" s="135">
        <f>(E39*100)/E66</f>
        <v>0</v>
      </c>
      <c r="I39" s="31"/>
      <c r="J39" s="138"/>
    </row>
    <row r="40" spans="2:10" ht="15">
      <c r="B40" s="40" t="s">
        <v>118</v>
      </c>
      <c r="C40" s="41" t="s">
        <v>119</v>
      </c>
      <c r="D40" s="30">
        <v>0</v>
      </c>
      <c r="E40" s="30">
        <v>0</v>
      </c>
      <c r="F40" s="30">
        <v>0</v>
      </c>
      <c r="G40" s="135">
        <f>(E40*100)/E60</f>
        <v>0</v>
      </c>
      <c r="H40" s="135">
        <f>(E40*100)/E66</f>
        <v>0</v>
      </c>
      <c r="I40" s="31"/>
      <c r="J40" s="138"/>
    </row>
    <row r="41" spans="2:10" ht="15">
      <c r="B41" s="42"/>
      <c r="C41" s="43"/>
      <c r="D41" s="30"/>
      <c r="E41" s="30"/>
      <c r="F41" s="30"/>
      <c r="G41" s="135"/>
      <c r="H41" s="135"/>
      <c r="I41" s="31"/>
      <c r="J41" s="138"/>
    </row>
    <row r="42" spans="2:10" ht="15">
      <c r="B42" s="42"/>
      <c r="C42" s="43"/>
      <c r="D42" s="30"/>
      <c r="E42" s="30"/>
      <c r="F42" s="30"/>
      <c r="G42" s="135"/>
      <c r="H42" s="135"/>
      <c r="I42" s="31"/>
      <c r="J42" s="138"/>
    </row>
    <row r="43" spans="2:10" ht="15">
      <c r="B43" s="32"/>
      <c r="C43" s="41" t="s">
        <v>7</v>
      </c>
      <c r="D43" s="33">
        <f>SUM(D33:D42)</f>
        <v>4</v>
      </c>
      <c r="E43" s="33">
        <f>SUM(E33:E42)</f>
        <v>99989</v>
      </c>
      <c r="F43" s="33">
        <f>SUM(F33:F42)</f>
        <v>91389</v>
      </c>
      <c r="G43" s="136">
        <f>SUM(G33:G42)</f>
        <v>2.700652900644744</v>
      </c>
      <c r="H43" s="136">
        <f>SUM(H33:H42)</f>
        <v>2.700652900644744</v>
      </c>
      <c r="I43" s="31"/>
      <c r="J43" s="138"/>
    </row>
    <row r="44" spans="2:10" ht="15">
      <c r="B44" s="32"/>
      <c r="C44" s="41"/>
      <c r="D44" s="33"/>
      <c r="E44" s="33"/>
      <c r="F44" s="33"/>
      <c r="G44" s="136"/>
      <c r="H44" s="136"/>
      <c r="I44" s="31"/>
      <c r="J44" s="138"/>
    </row>
    <row r="45" spans="2:10" ht="15">
      <c r="B45" s="32"/>
      <c r="C45" s="41"/>
      <c r="D45" s="30"/>
      <c r="E45" s="30"/>
      <c r="F45" s="30"/>
      <c r="G45" s="135"/>
      <c r="H45" s="135"/>
      <c r="I45" s="31"/>
      <c r="J45" s="138"/>
    </row>
    <row r="46" spans="2:10" ht="15">
      <c r="B46" s="40" t="s">
        <v>15</v>
      </c>
      <c r="C46" s="41" t="s">
        <v>8</v>
      </c>
      <c r="D46" s="30"/>
      <c r="E46" s="30"/>
      <c r="F46" s="30"/>
      <c r="G46" s="135"/>
      <c r="H46" s="135"/>
      <c r="I46" s="31"/>
      <c r="J46" s="138"/>
    </row>
    <row r="47" spans="2:10" ht="15">
      <c r="B47" s="40" t="s">
        <v>95</v>
      </c>
      <c r="C47" s="41" t="s">
        <v>100</v>
      </c>
      <c r="D47" s="30">
        <v>38</v>
      </c>
      <c r="E47" s="30">
        <v>298377</v>
      </c>
      <c r="F47" s="30">
        <v>232277</v>
      </c>
      <c r="G47" s="135">
        <f>(E47*100)/E60</f>
        <v>8.05901359685242</v>
      </c>
      <c r="H47" s="135">
        <f>(E47*100)/E66</f>
        <v>8.05901359685242</v>
      </c>
      <c r="I47" s="31"/>
      <c r="J47" s="138"/>
    </row>
    <row r="48" spans="2:10" ht="15">
      <c r="B48" s="40"/>
      <c r="C48" s="41" t="s">
        <v>120</v>
      </c>
      <c r="D48" s="30"/>
      <c r="E48" s="30"/>
      <c r="F48" s="30"/>
      <c r="G48" s="135"/>
      <c r="H48" s="135"/>
      <c r="I48" s="31"/>
      <c r="J48" s="138"/>
    </row>
    <row r="49" spans="2:10" ht="15">
      <c r="B49" s="40"/>
      <c r="C49" s="41" t="s">
        <v>121</v>
      </c>
      <c r="D49" s="30">
        <v>705</v>
      </c>
      <c r="E49" s="30">
        <v>314728</v>
      </c>
      <c r="F49" s="30">
        <v>175758</v>
      </c>
      <c r="G49" s="135">
        <f>(E49*100)/E60</f>
        <v>8.50064593219373</v>
      </c>
      <c r="H49" s="135">
        <f>(E49*100)/E66</f>
        <v>8.50064593219373</v>
      </c>
      <c r="I49" s="31"/>
      <c r="J49" s="138"/>
    </row>
    <row r="50" spans="2:10" ht="15">
      <c r="B50" s="40"/>
      <c r="C50" s="41" t="s">
        <v>122</v>
      </c>
      <c r="D50" s="30">
        <v>16</v>
      </c>
      <c r="E50" s="30">
        <v>1359205</v>
      </c>
      <c r="F50" s="30">
        <v>435905</v>
      </c>
      <c r="G50" s="135">
        <f>(E50*100)/E60</f>
        <v>36.71144751743531</v>
      </c>
      <c r="H50" s="135">
        <f>(E50*100)/E66</f>
        <v>36.71144751743531</v>
      </c>
      <c r="I50" s="31"/>
      <c r="J50" s="138"/>
    </row>
    <row r="51" spans="2:10" ht="15">
      <c r="B51" s="40" t="s">
        <v>99</v>
      </c>
      <c r="C51" s="41" t="s">
        <v>123</v>
      </c>
      <c r="D51" s="30">
        <v>2</v>
      </c>
      <c r="E51" s="30">
        <v>200</v>
      </c>
      <c r="F51" s="30">
        <v>200</v>
      </c>
      <c r="G51" s="135">
        <f>(E51*100)/E60</f>
        <v>0.005401900010290619</v>
      </c>
      <c r="H51" s="135">
        <f>(E51*100)/E66</f>
        <v>0.005401900010290619</v>
      </c>
      <c r="I51" s="31"/>
      <c r="J51" s="138"/>
    </row>
    <row r="52" spans="2:10" ht="15">
      <c r="B52" s="40"/>
      <c r="C52" s="41" t="s">
        <v>124</v>
      </c>
      <c r="D52" s="30">
        <v>0</v>
      </c>
      <c r="E52" s="30">
        <v>0</v>
      </c>
      <c r="F52" s="30">
        <v>0</v>
      </c>
      <c r="G52" s="135">
        <f>(E52*100)/E60</f>
        <v>0</v>
      </c>
      <c r="H52" s="135">
        <f>(E52*100)/E66</f>
        <v>0</v>
      </c>
      <c r="I52" s="31"/>
      <c r="J52" s="138"/>
    </row>
    <row r="53" spans="2:10" ht="15">
      <c r="B53" s="40"/>
      <c r="C53" s="41" t="s">
        <v>125</v>
      </c>
      <c r="D53" s="30">
        <v>4</v>
      </c>
      <c r="E53" s="30">
        <v>322566</v>
      </c>
      <c r="F53" s="30">
        <v>322566</v>
      </c>
      <c r="G53" s="135">
        <f>(E53*100)/E60</f>
        <v>8.71234639359702</v>
      </c>
      <c r="H53" s="135">
        <f>(E53*100)/E66</f>
        <v>8.71234639359702</v>
      </c>
      <c r="I53" s="31"/>
      <c r="J53" s="138"/>
    </row>
    <row r="54" spans="2:10" ht="15">
      <c r="B54" s="42"/>
      <c r="C54" s="43"/>
      <c r="D54" s="30"/>
      <c r="E54" s="30"/>
      <c r="F54" s="30"/>
      <c r="G54" s="135"/>
      <c r="H54" s="135"/>
      <c r="I54" s="31"/>
      <c r="J54" s="138"/>
    </row>
    <row r="55" spans="2:10" ht="15">
      <c r="B55" s="42"/>
      <c r="C55" s="43"/>
      <c r="D55" s="30"/>
      <c r="E55" s="30"/>
      <c r="F55" s="30"/>
      <c r="G55" s="135"/>
      <c r="H55" s="135"/>
      <c r="I55" s="31"/>
      <c r="J55" s="138"/>
    </row>
    <row r="56" spans="2:10" ht="14.25">
      <c r="B56" s="29"/>
      <c r="C56" s="41" t="s">
        <v>9</v>
      </c>
      <c r="D56" s="33">
        <f>SUM(D47:D55)</f>
        <v>765</v>
      </c>
      <c r="E56" s="33">
        <f>SUM(E47:E55)</f>
        <v>2295076</v>
      </c>
      <c r="F56" s="33">
        <f>SUM(F47:F55)</f>
        <v>1166706</v>
      </c>
      <c r="G56" s="136">
        <f>SUM(G47:G55)</f>
        <v>61.988855340088776</v>
      </c>
      <c r="H56" s="136">
        <f>SUM(H47:H55)</f>
        <v>61.988855340088776</v>
      </c>
      <c r="I56" s="34"/>
      <c r="J56" s="139"/>
    </row>
    <row r="57" spans="2:10" ht="15">
      <c r="B57" s="29"/>
      <c r="C57" s="41"/>
      <c r="D57" s="30"/>
      <c r="E57" s="30"/>
      <c r="F57" s="30"/>
      <c r="G57" s="135"/>
      <c r="H57" s="135"/>
      <c r="I57" s="34"/>
      <c r="J57" s="139"/>
    </row>
    <row r="58" spans="2:10" ht="14.25">
      <c r="B58" s="35" t="s">
        <v>6</v>
      </c>
      <c r="C58" s="41" t="s">
        <v>91</v>
      </c>
      <c r="D58" s="33">
        <f>D43+D56</f>
        <v>769</v>
      </c>
      <c r="E58" s="33">
        <f>E43+E56</f>
        <v>2395065</v>
      </c>
      <c r="F58" s="33">
        <f>F43+F56</f>
        <v>1258095</v>
      </c>
      <c r="G58" s="136">
        <f>G43+G56</f>
        <v>64.68950824073352</v>
      </c>
      <c r="H58" s="136">
        <f>H43+H56</f>
        <v>64.68950824073352</v>
      </c>
      <c r="I58" s="34"/>
      <c r="J58" s="139"/>
    </row>
    <row r="59" spans="2:10" ht="15">
      <c r="B59" s="29"/>
      <c r="C59" s="41"/>
      <c r="D59" s="30"/>
      <c r="E59" s="30"/>
      <c r="F59" s="30"/>
      <c r="G59" s="135"/>
      <c r="H59" s="135"/>
      <c r="I59" s="34"/>
      <c r="J59" s="139"/>
    </row>
    <row r="60" spans="2:10" ht="14.25">
      <c r="B60" s="29"/>
      <c r="C60" s="41" t="s">
        <v>10</v>
      </c>
      <c r="D60" s="33">
        <f>D29+D58</f>
        <v>773</v>
      </c>
      <c r="E60" s="33">
        <f>E29+E58</f>
        <v>3702401</v>
      </c>
      <c r="F60" s="33">
        <f>F29+F58</f>
        <v>2417731</v>
      </c>
      <c r="G60" s="136"/>
      <c r="H60" s="136">
        <f>H29+H58</f>
        <v>100</v>
      </c>
      <c r="I60" s="34">
        <f>I29+I58</f>
        <v>0</v>
      </c>
      <c r="J60" s="139">
        <f>IF(E60&gt;0,I60*100/E60,0)</f>
        <v>0</v>
      </c>
    </row>
    <row r="61" spans="2:10" ht="15">
      <c r="B61" s="29"/>
      <c r="C61" s="41"/>
      <c r="D61" s="30"/>
      <c r="E61" s="30"/>
      <c r="F61" s="30"/>
      <c r="G61" s="135"/>
      <c r="H61" s="135"/>
      <c r="I61" s="34"/>
      <c r="J61" s="139"/>
    </row>
    <row r="62" spans="2:10" ht="28.5">
      <c r="B62" s="40" t="s">
        <v>11</v>
      </c>
      <c r="C62" s="41" t="s">
        <v>86</v>
      </c>
      <c r="D62" s="33"/>
      <c r="E62" s="33"/>
      <c r="F62" s="33"/>
      <c r="G62" s="136"/>
      <c r="H62" s="136"/>
      <c r="I62" s="31"/>
      <c r="J62" s="138"/>
    </row>
    <row r="63" spans="2:10" ht="19.5" customHeight="1">
      <c r="B63" s="40"/>
      <c r="C63" s="41" t="s">
        <v>88</v>
      </c>
      <c r="D63" s="33">
        <v>0</v>
      </c>
      <c r="E63" s="33">
        <v>0</v>
      </c>
      <c r="F63" s="33">
        <v>0</v>
      </c>
      <c r="G63" s="136"/>
      <c r="H63" s="136">
        <f>(E63*100)/E66</f>
        <v>0</v>
      </c>
      <c r="I63" s="31"/>
      <c r="J63" s="138"/>
    </row>
    <row r="64" spans="2:10" ht="17.25" customHeight="1">
      <c r="B64" s="40"/>
      <c r="C64" s="41" t="s">
        <v>89</v>
      </c>
      <c r="D64" s="33">
        <v>0</v>
      </c>
      <c r="E64" s="33">
        <v>0</v>
      </c>
      <c r="F64" s="33">
        <v>0</v>
      </c>
      <c r="G64" s="136"/>
      <c r="H64" s="136">
        <f>(E64*100)/E66</f>
        <v>0</v>
      </c>
      <c r="I64" s="31"/>
      <c r="J64" s="138"/>
    </row>
    <row r="65" spans="2:10" ht="15">
      <c r="B65" s="42"/>
      <c r="C65" s="41"/>
      <c r="D65" s="33"/>
      <c r="E65" s="33"/>
      <c r="F65" s="33"/>
      <c r="G65" s="136"/>
      <c r="H65" s="136"/>
      <c r="I65" s="31"/>
      <c r="J65" s="138"/>
    </row>
    <row r="66" spans="2:10" ht="15.75">
      <c r="B66" s="36"/>
      <c r="C66" s="37" t="s">
        <v>13</v>
      </c>
      <c r="D66" s="38">
        <f>D60+D63+D64</f>
        <v>773</v>
      </c>
      <c r="E66" s="38">
        <f>E60+E63+E64</f>
        <v>3702401</v>
      </c>
      <c r="F66" s="38">
        <f>F60+F63+F64</f>
        <v>2417731</v>
      </c>
      <c r="G66" s="137"/>
      <c r="H66" s="137">
        <f>H60+H63+H64</f>
        <v>100</v>
      </c>
      <c r="I66" s="39">
        <f>I60+I63+I64</f>
        <v>0</v>
      </c>
      <c r="J66" s="137">
        <f>IF(E66&gt;0,I66*100/E66,0)</f>
        <v>0</v>
      </c>
    </row>
  </sheetData>
  <sheetProtection password="81CD" sheet="1" objects="1" scenarios="1"/>
  <mergeCells count="9">
    <mergeCell ref="F2:J2"/>
    <mergeCell ref="B3:J3"/>
    <mergeCell ref="I7:J7"/>
    <mergeCell ref="F7:F8"/>
    <mergeCell ref="G7:H7"/>
    <mergeCell ref="B7:B8"/>
    <mergeCell ref="C7:C8"/>
    <mergeCell ref="D7:D8"/>
    <mergeCell ref="E7:E8"/>
  </mergeCells>
  <printOptions/>
  <pageMargins left="0.25" right="0.25" top="0.27" bottom="0.58" header="0.15" footer="0.46"/>
  <pageSetup horizontalDpi="120" verticalDpi="120" orientation="portrait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16.7109375" style="6" customWidth="1"/>
    <col min="3" max="16384" width="9.140625" style="6" customWidth="1"/>
  </cols>
  <sheetData>
    <row r="1" spans="1:2" ht="30.75" customHeight="1">
      <c r="A1" s="11" t="s">
        <v>46</v>
      </c>
      <c r="B1" s="11" t="s">
        <v>47</v>
      </c>
    </row>
    <row r="2" spans="1:2" ht="30.75" customHeight="1">
      <c r="A2" s="12">
        <v>1</v>
      </c>
      <c r="B2" s="13" t="s">
        <v>48</v>
      </c>
    </row>
    <row r="3" spans="1:2" ht="30.75" customHeight="1">
      <c r="A3" s="14"/>
      <c r="B3" s="14"/>
    </row>
    <row r="4" spans="1:2" ht="30.75" customHeight="1">
      <c r="A4" s="14"/>
      <c r="B4" s="14"/>
    </row>
    <row r="5" spans="1:2" ht="30.75" customHeight="1">
      <c r="A5" s="14"/>
      <c r="B5" s="14"/>
    </row>
    <row r="6" spans="1:2" ht="30.75" customHeight="1">
      <c r="A6" s="14"/>
      <c r="B6" s="14"/>
    </row>
    <row r="7" spans="1:2" ht="30.75" customHeight="1">
      <c r="A7" s="14"/>
      <c r="B7" s="14"/>
    </row>
    <row r="8" spans="1:2" ht="30.75" customHeight="1">
      <c r="A8" s="14"/>
      <c r="B8" s="14"/>
    </row>
    <row r="9" spans="1:2" ht="30.75" customHeight="1">
      <c r="A9" s="14"/>
      <c r="B9" s="14"/>
    </row>
    <row r="10" spans="1:2" ht="30.75" customHeight="1">
      <c r="A10" s="14"/>
      <c r="B10" s="14"/>
    </row>
  </sheetData>
  <sheetProtection sheet="1"/>
  <printOptions/>
  <pageMargins left="0.75" right="0.75" top="1" bottom="1" header="0.5" footer="0.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B1">
      <selection activeCell="C11" sqref="C11"/>
    </sheetView>
  </sheetViews>
  <sheetFormatPr defaultColWidth="0" defaultRowHeight="12.75"/>
  <cols>
    <col min="1" max="1" width="0" style="75" hidden="1" customWidth="1"/>
    <col min="2" max="2" width="13.57421875" style="78" customWidth="1"/>
    <col min="3" max="3" width="15.28125" style="79" customWidth="1"/>
    <col min="4" max="4" width="54.00390625" style="75" customWidth="1"/>
    <col min="5" max="5" width="15.7109375" style="75" customWidth="1"/>
    <col min="6" max="6" width="14.7109375" style="77" customWidth="1"/>
    <col min="7" max="7" width="15.57421875" style="75" customWidth="1"/>
    <col min="8" max="9" width="13.57421875" style="77" customWidth="1"/>
    <col min="10" max="10" width="13.8515625" style="77" customWidth="1"/>
    <col min="11" max="11" width="13.8515625" style="75" hidden="1" customWidth="1"/>
    <col min="12" max="16384" width="0" style="75" hidden="1" customWidth="1"/>
  </cols>
  <sheetData>
    <row r="1" spans="2:10" ht="15.75">
      <c r="B1" s="48" t="s">
        <v>23</v>
      </c>
      <c r="C1" s="49" t="s">
        <v>24</v>
      </c>
      <c r="D1" s="54"/>
      <c r="E1" s="72"/>
      <c r="F1" s="73"/>
      <c r="G1" s="74"/>
      <c r="H1" s="73"/>
      <c r="I1" s="73"/>
      <c r="J1" s="73"/>
    </row>
    <row r="2" spans="2:10" ht="15.75">
      <c r="B2" s="53"/>
      <c r="C2" s="76" t="s">
        <v>25</v>
      </c>
      <c r="D2" s="54"/>
      <c r="E2" s="72"/>
      <c r="F2" s="73"/>
      <c r="G2" s="74"/>
      <c r="H2" s="73"/>
      <c r="I2" s="73"/>
      <c r="J2" s="73"/>
    </row>
    <row r="3" spans="2:10" ht="16.5" thickBot="1">
      <c r="B3" s="61"/>
      <c r="C3" s="62"/>
      <c r="D3" s="63"/>
      <c r="E3" s="83"/>
      <c r="F3" s="84"/>
      <c r="G3" s="85"/>
      <c r="H3" s="84"/>
      <c r="I3" s="84"/>
      <c r="J3" s="73"/>
    </row>
    <row r="4" spans="1:10" ht="43.5" customHeight="1">
      <c r="A4" s="80"/>
      <c r="B4" s="164" t="s">
        <v>19</v>
      </c>
      <c r="C4" s="166" t="s">
        <v>58</v>
      </c>
      <c r="D4" s="162" t="s">
        <v>20</v>
      </c>
      <c r="E4" s="161" t="s">
        <v>51</v>
      </c>
      <c r="F4" s="161"/>
      <c r="G4" s="159" t="s">
        <v>53</v>
      </c>
      <c r="H4" s="159"/>
      <c r="I4" s="160"/>
      <c r="J4" s="81"/>
    </row>
    <row r="5" spans="1:10" ht="69.75" customHeight="1" thickBot="1">
      <c r="A5" s="80"/>
      <c r="B5" s="165"/>
      <c r="C5" s="167"/>
      <c r="D5" s="163"/>
      <c r="E5" s="67" t="s">
        <v>52</v>
      </c>
      <c r="F5" s="68" t="s">
        <v>57</v>
      </c>
      <c r="G5" s="69" t="s">
        <v>54</v>
      </c>
      <c r="H5" s="70" t="s">
        <v>55</v>
      </c>
      <c r="I5" s="71" t="s">
        <v>56</v>
      </c>
      <c r="J5" s="82"/>
    </row>
    <row r="6" spans="2:9" ht="15">
      <c r="B6" s="86">
        <v>1</v>
      </c>
      <c r="C6" s="87" t="s">
        <v>147</v>
      </c>
      <c r="D6" s="88" t="s">
        <v>148</v>
      </c>
      <c r="E6" s="88">
        <v>500</v>
      </c>
      <c r="F6" s="89">
        <f>(E6*100)/'New Format'!E66</f>
        <v>0.013504750025726549</v>
      </c>
      <c r="G6" s="88">
        <v>0</v>
      </c>
      <c r="H6" s="89">
        <f>IF(G6&gt;0,G6*100/E6,0)</f>
        <v>0</v>
      </c>
      <c r="I6" s="89">
        <f>(G6*100)/'New Format'!E66</f>
        <v>0</v>
      </c>
    </row>
    <row r="7" spans="2:9" ht="15">
      <c r="B7" s="78">
        <v>2</v>
      </c>
      <c r="C7" s="79" t="s">
        <v>149</v>
      </c>
      <c r="D7" s="75" t="s">
        <v>150</v>
      </c>
      <c r="E7" s="75">
        <v>147200</v>
      </c>
      <c r="F7" s="77">
        <f>(E7*100)/'New Format'!E66</f>
        <v>3.975798407573896</v>
      </c>
      <c r="G7" s="75">
        <v>0</v>
      </c>
      <c r="H7" s="77">
        <f>IF(G7&gt;0,G7*100/E7,0)</f>
        <v>0</v>
      </c>
      <c r="I7" s="77">
        <f>(G7*100)/'New Format'!E66</f>
        <v>0</v>
      </c>
    </row>
    <row r="8" spans="2:9" ht="15">
      <c r="B8" s="78">
        <v>3</v>
      </c>
      <c r="C8" s="79" t="s">
        <v>151</v>
      </c>
      <c r="D8" s="75" t="s">
        <v>152</v>
      </c>
      <c r="E8" s="75">
        <v>579981</v>
      </c>
      <c r="F8" s="77">
        <f>(E8*100)/'New Format'!E66</f>
        <v>15.664996849341819</v>
      </c>
      <c r="G8" s="75">
        <v>0</v>
      </c>
      <c r="H8" s="77">
        <f>IF(G8&gt;0,G8*100/E8,0)</f>
        <v>0</v>
      </c>
      <c r="I8" s="77">
        <f>(G8*100)/'New Format'!E66</f>
        <v>0</v>
      </c>
    </row>
    <row r="9" spans="2:9" ht="15">
      <c r="B9" s="78">
        <v>4</v>
      </c>
      <c r="C9" s="79" t="s">
        <v>153</v>
      </c>
      <c r="D9" s="75" t="s">
        <v>154</v>
      </c>
      <c r="E9" s="75">
        <v>579655</v>
      </c>
      <c r="F9" s="77">
        <f>(E9*100)/'New Format'!E66</f>
        <v>15.656191752325045</v>
      </c>
      <c r="G9" s="75">
        <v>0</v>
      </c>
      <c r="H9" s="77">
        <f>IF(G9&gt;0,G9*100/E9,0)</f>
        <v>0</v>
      </c>
      <c r="I9" s="77">
        <f>(G9*100)/'New Format'!E66</f>
        <v>0</v>
      </c>
    </row>
    <row r="12" spans="4:9" ht="15">
      <c r="D12" s="75" t="s">
        <v>140</v>
      </c>
      <c r="E12" s="75">
        <f>SUM(E5:E9)</f>
        <v>1307336</v>
      </c>
      <c r="F12" s="77">
        <f>(E12*100)/'New Format'!E66</f>
        <v>35.31049175926648</v>
      </c>
      <c r="G12" s="170">
        <f>SUM(G5:G9)</f>
        <v>0</v>
      </c>
      <c r="H12" s="77">
        <f>IF(G12&gt;0,G12*100/E12,0)</f>
        <v>0</v>
      </c>
      <c r="I12" s="77">
        <f>(G12*100)/'New Format'!E66</f>
        <v>0</v>
      </c>
    </row>
  </sheetData>
  <sheetProtection password="81CD" sheet="1" objects="1" scenarios="1" selectLockedCells="1"/>
  <mergeCells count="5">
    <mergeCell ref="G4:I4"/>
    <mergeCell ref="E4:F4"/>
    <mergeCell ref="D4:D5"/>
    <mergeCell ref="B4:B5"/>
    <mergeCell ref="C4:C5"/>
  </mergeCells>
  <printOptions/>
  <pageMargins left="0.25" right="0.25" top="1" bottom="1" header="0.5" footer="0.5"/>
  <pageSetup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1"/>
  <sheetViews>
    <sheetView zoomScale="75" zoomScaleNormal="75" zoomScalePageLayoutView="0" workbookViewId="0" topLeftCell="B1">
      <selection activeCell="G6" sqref="G6"/>
    </sheetView>
  </sheetViews>
  <sheetFormatPr defaultColWidth="0" defaultRowHeight="12.75"/>
  <cols>
    <col min="1" max="1" width="9.140625" style="6" hidden="1" customWidth="1"/>
    <col min="2" max="2" width="9.140625" style="6" customWidth="1"/>
    <col min="3" max="3" width="13.28125" style="6" customWidth="1"/>
    <col min="4" max="4" width="53.00390625" style="6" customWidth="1"/>
    <col min="5" max="5" width="20.57421875" style="6" customWidth="1"/>
    <col min="6" max="6" width="26.7109375" style="22" customWidth="1"/>
    <col min="7" max="7" width="30.140625" style="6" customWidth="1"/>
    <col min="8" max="16384" width="0" style="6" hidden="1" customWidth="1"/>
  </cols>
  <sheetData>
    <row r="1" spans="2:7" ht="15.75">
      <c r="B1" s="15" t="s">
        <v>26</v>
      </c>
      <c r="C1" s="16" t="s">
        <v>24</v>
      </c>
      <c r="D1" s="20"/>
      <c r="E1" s="17"/>
      <c r="F1" s="21"/>
      <c r="G1" s="17"/>
    </row>
    <row r="2" spans="2:7" ht="15.75">
      <c r="B2" s="18"/>
      <c r="C2" s="16" t="s">
        <v>27</v>
      </c>
      <c r="D2" s="20"/>
      <c r="E2" s="17"/>
      <c r="F2" s="21"/>
      <c r="G2" s="17"/>
    </row>
    <row r="3" spans="2:7" ht="16.5" thickBot="1">
      <c r="B3" s="18"/>
      <c r="C3" s="19"/>
      <c r="D3" s="17"/>
      <c r="E3" s="17"/>
      <c r="F3" s="21"/>
      <c r="G3" s="17"/>
    </row>
    <row r="4" spans="2:6" ht="101.25" customHeight="1" thickBot="1">
      <c r="B4" s="44" t="s">
        <v>19</v>
      </c>
      <c r="C4" s="45" t="s">
        <v>59</v>
      </c>
      <c r="D4" s="91" t="s">
        <v>20</v>
      </c>
      <c r="E4" s="46" t="s">
        <v>21</v>
      </c>
      <c r="F4" s="121" t="s">
        <v>22</v>
      </c>
    </row>
    <row r="5" spans="2:6" ht="12.75">
      <c r="B5" s="6">
        <v>1</v>
      </c>
      <c r="C5" s="6">
        <v>29</v>
      </c>
      <c r="D5" s="6" t="s">
        <v>126</v>
      </c>
      <c r="E5" s="6">
        <v>147000</v>
      </c>
      <c r="F5" s="22">
        <f>(E5*100)/'New Format'!E66</f>
        <v>3.9703965075636054</v>
      </c>
    </row>
    <row r="6" spans="2:6" ht="12.75">
      <c r="B6" s="6">
        <v>2</v>
      </c>
      <c r="C6" s="6">
        <v>250</v>
      </c>
      <c r="D6" s="6" t="s">
        <v>127</v>
      </c>
      <c r="E6" s="6">
        <v>143904</v>
      </c>
      <c r="F6" s="22">
        <f>(E6*100)/'New Format'!E66</f>
        <v>3.8867750954043068</v>
      </c>
    </row>
    <row r="7" spans="2:6" ht="12.75">
      <c r="B7" s="6">
        <v>3</v>
      </c>
      <c r="C7" s="6">
        <v>10009194</v>
      </c>
      <c r="D7" s="6" t="s">
        <v>128</v>
      </c>
      <c r="E7" s="6">
        <v>53571</v>
      </c>
      <c r="F7" s="22">
        <f>(E7*100)/'New Format'!E66</f>
        <v>1.446925927256394</v>
      </c>
    </row>
    <row r="8" spans="2:6" ht="12.75">
      <c r="B8" s="6">
        <v>4</v>
      </c>
      <c r="C8" s="6">
        <v>20087795</v>
      </c>
      <c r="D8" s="6" t="s">
        <v>129</v>
      </c>
      <c r="E8" s="6">
        <v>101500</v>
      </c>
      <c r="F8" s="22">
        <f>(E8*100)/'New Format'!E66</f>
        <v>2.7414642552224895</v>
      </c>
    </row>
    <row r="9" spans="2:6" ht="12.75">
      <c r="B9" s="6">
        <v>5</v>
      </c>
      <c r="C9" s="6">
        <v>20087818</v>
      </c>
      <c r="D9" s="6" t="s">
        <v>130</v>
      </c>
      <c r="E9" s="6">
        <v>60300</v>
      </c>
      <c r="F9" s="22">
        <f>(E9*100)/'New Format'!E66</f>
        <v>1.6286728531026218</v>
      </c>
    </row>
    <row r="10" spans="2:6" ht="12.75">
      <c r="B10" s="6">
        <v>6</v>
      </c>
      <c r="C10" s="6">
        <v>10015251</v>
      </c>
      <c r="D10" s="6" t="s">
        <v>131</v>
      </c>
      <c r="E10" s="6">
        <v>178571</v>
      </c>
      <c r="F10" s="22">
        <f>(E10*100)/'New Format'!E66</f>
        <v>4.8231134336880315</v>
      </c>
    </row>
    <row r="11" spans="2:6" ht="12.75">
      <c r="B11" s="6">
        <v>7</v>
      </c>
      <c r="C11" s="6">
        <v>31</v>
      </c>
      <c r="D11" s="6" t="s">
        <v>132</v>
      </c>
      <c r="E11" s="6">
        <v>140000</v>
      </c>
      <c r="F11" s="22">
        <f>(E11*100)/'New Format'!E66</f>
        <v>3.7813300072034335</v>
      </c>
    </row>
    <row r="12" spans="2:6" ht="12.75">
      <c r="B12" s="6">
        <v>8</v>
      </c>
      <c r="C12" s="6">
        <v>33</v>
      </c>
      <c r="D12" s="6" t="s">
        <v>133</v>
      </c>
      <c r="E12" s="6">
        <v>150000</v>
      </c>
      <c r="F12" s="22">
        <f>(E12*100)/'New Format'!E66</f>
        <v>4.051425007717965</v>
      </c>
    </row>
    <row r="13" spans="2:6" ht="12.75">
      <c r="B13" s="6">
        <v>9</v>
      </c>
      <c r="C13" s="6">
        <v>13423</v>
      </c>
      <c r="D13" s="6" t="s">
        <v>134</v>
      </c>
      <c r="E13" s="6">
        <v>50001</v>
      </c>
      <c r="F13" s="22">
        <f>(E13*100)/'New Format'!E66</f>
        <v>1.3505020120727063</v>
      </c>
    </row>
    <row r="14" spans="2:6" ht="12.75">
      <c r="B14" s="6">
        <v>10</v>
      </c>
      <c r="C14" s="6">
        <v>40</v>
      </c>
      <c r="D14" s="6" t="s">
        <v>135</v>
      </c>
      <c r="E14" s="6">
        <v>318800</v>
      </c>
      <c r="F14" s="22">
        <f>(E14*100)/'New Format'!E66</f>
        <v>8.610628616403247</v>
      </c>
    </row>
    <row r="15" spans="2:6" ht="12.75">
      <c r="B15" s="6">
        <v>11</v>
      </c>
      <c r="C15" s="6">
        <v>34</v>
      </c>
      <c r="D15" s="6" t="s">
        <v>136</v>
      </c>
      <c r="E15" s="6">
        <v>167500</v>
      </c>
      <c r="F15" s="22">
        <f>(E15*100)/'New Format'!E66</f>
        <v>4.524091258618394</v>
      </c>
    </row>
    <row r="16" spans="2:6" ht="12.75">
      <c r="B16" s="6">
        <v>12</v>
      </c>
      <c r="C16" s="6">
        <v>3075436</v>
      </c>
      <c r="D16" s="6" t="s">
        <v>137</v>
      </c>
      <c r="E16" s="6">
        <v>62878</v>
      </c>
      <c r="F16" s="22">
        <f>(E16*100)/'New Format'!E66</f>
        <v>1.698303344235268</v>
      </c>
    </row>
    <row r="17" spans="2:6" ht="12.75">
      <c r="B17" s="6">
        <v>13</v>
      </c>
      <c r="C17" s="6">
        <v>10000023</v>
      </c>
      <c r="D17" s="6" t="s">
        <v>138</v>
      </c>
      <c r="E17" s="6">
        <v>61389</v>
      </c>
      <c r="F17" s="22">
        <f>(E17*100)/'New Format'!E66</f>
        <v>1.6580861986586541</v>
      </c>
    </row>
    <row r="18" spans="2:6" ht="12.75">
      <c r="B18" s="6">
        <v>14</v>
      </c>
      <c r="C18" s="6">
        <v>432783</v>
      </c>
      <c r="D18" s="6" t="s">
        <v>139</v>
      </c>
      <c r="E18" s="6">
        <v>80531</v>
      </c>
      <c r="F18" s="22">
        <f>(E18*100)/'New Format'!E66</f>
        <v>2.1751020486435695</v>
      </c>
    </row>
    <row r="21" spans="4:6" ht="12.75">
      <c r="D21" s="6" t="s">
        <v>140</v>
      </c>
      <c r="E21" s="6">
        <f>SUM(E5:E18)</f>
        <v>1715945</v>
      </c>
      <c r="F21" s="22">
        <f>(E21*100)/'New Format'!E66</f>
        <v>46.34681656579068</v>
      </c>
    </row>
  </sheetData>
  <sheetProtection password="81CD" sheet="1" objects="1" scenarios="1"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1"/>
  <sheetViews>
    <sheetView zoomScale="75" zoomScaleNormal="75" zoomScalePageLayoutView="0" workbookViewId="0" topLeftCell="C1">
      <selection activeCell="H11" sqref="H11"/>
    </sheetView>
  </sheetViews>
  <sheetFormatPr defaultColWidth="0" defaultRowHeight="12.75"/>
  <cols>
    <col min="1" max="2" width="0" style="14" hidden="1" customWidth="1"/>
    <col min="3" max="3" width="9.140625" style="14" customWidth="1"/>
    <col min="4" max="4" width="16.7109375" style="14" customWidth="1"/>
    <col min="5" max="5" width="9.140625" style="14" customWidth="1"/>
    <col min="6" max="6" width="47.421875" style="14" customWidth="1"/>
    <col min="7" max="7" width="16.140625" style="14" customWidth="1"/>
    <col min="8" max="8" width="16.140625" style="57" customWidth="1"/>
    <col min="9" max="9" width="9.8515625" style="14" customWidth="1"/>
    <col min="10" max="16384" width="0" style="14" hidden="1" customWidth="1"/>
  </cols>
  <sheetData>
    <row r="1" spans="3:9" ht="15.75">
      <c r="C1" s="48" t="s">
        <v>28</v>
      </c>
      <c r="D1" s="168" t="s">
        <v>29</v>
      </c>
      <c r="E1" s="168"/>
      <c r="F1" s="168"/>
      <c r="G1" s="168"/>
      <c r="H1" s="168"/>
      <c r="I1" s="168"/>
    </row>
    <row r="2" spans="3:9" ht="16.5" thickBot="1">
      <c r="C2" s="61"/>
      <c r="D2" s="62"/>
      <c r="E2" s="61"/>
      <c r="F2" s="63"/>
      <c r="G2" s="63"/>
      <c r="H2" s="64"/>
      <c r="I2" s="54"/>
    </row>
    <row r="3" spans="2:9" ht="86.25" customHeight="1" thickBot="1">
      <c r="B3" s="94"/>
      <c r="C3" s="44" t="s">
        <v>19</v>
      </c>
      <c r="D3" s="45" t="s">
        <v>61</v>
      </c>
      <c r="E3" s="90" t="s">
        <v>62</v>
      </c>
      <c r="F3" s="91" t="s">
        <v>20</v>
      </c>
      <c r="G3" s="46" t="s">
        <v>30</v>
      </c>
      <c r="H3" s="47" t="s">
        <v>31</v>
      </c>
      <c r="I3" s="81"/>
    </row>
    <row r="4" spans="3:8" ht="12.75">
      <c r="C4" s="65">
        <v>1</v>
      </c>
      <c r="D4" s="65">
        <v>10009194</v>
      </c>
      <c r="E4" s="65" t="s">
        <v>141</v>
      </c>
      <c r="F4" s="65" t="s">
        <v>142</v>
      </c>
      <c r="G4" s="65">
        <v>53571</v>
      </c>
      <c r="H4" s="66">
        <f>(G4*100)/'New Format'!E66</f>
        <v>1.446925927256394</v>
      </c>
    </row>
    <row r="5" spans="3:8" ht="12.75">
      <c r="C5" s="14">
        <v>2</v>
      </c>
      <c r="D5" s="14">
        <v>10015251</v>
      </c>
      <c r="E5" s="14" t="s">
        <v>141</v>
      </c>
      <c r="F5" s="14" t="s">
        <v>143</v>
      </c>
      <c r="G5" s="14">
        <v>178571</v>
      </c>
      <c r="H5" s="57">
        <f>(G5*100)/'New Format'!E66</f>
        <v>4.8231134336880315</v>
      </c>
    </row>
    <row r="6" spans="3:8" ht="15.75">
      <c r="C6" s="14">
        <v>3</v>
      </c>
      <c r="D6" s="14">
        <v>155628</v>
      </c>
      <c r="E6" s="14" t="s">
        <v>141</v>
      </c>
      <c r="F6" s="92" t="s">
        <v>144</v>
      </c>
      <c r="G6" s="92">
        <v>35714</v>
      </c>
      <c r="H6" s="93">
        <f>(G6*100)/'New Format'!E66</f>
        <v>0.9646172848375959</v>
      </c>
    </row>
    <row r="7" spans="3:8" ht="12.75">
      <c r="C7" s="14">
        <v>4</v>
      </c>
      <c r="D7" s="14">
        <v>432783</v>
      </c>
      <c r="E7" s="14" t="s">
        <v>141</v>
      </c>
      <c r="F7" s="14" t="s">
        <v>145</v>
      </c>
      <c r="G7" s="14">
        <v>80531</v>
      </c>
      <c r="H7" s="57">
        <f>(G7*100)/'New Format'!E66</f>
        <v>2.1751020486435695</v>
      </c>
    </row>
    <row r="8" spans="3:8" ht="12.75">
      <c r="C8" s="14">
        <v>5</v>
      </c>
      <c r="D8" s="14">
        <v>290874</v>
      </c>
      <c r="E8" s="14" t="s">
        <v>141</v>
      </c>
      <c r="F8" s="14" t="s">
        <v>146</v>
      </c>
      <c r="G8" s="14">
        <v>35714</v>
      </c>
      <c r="H8" s="57">
        <f>(G8*100)/'New Format'!E66</f>
        <v>0.9646172848375959</v>
      </c>
    </row>
    <row r="11" spans="6:8" ht="12.75">
      <c r="F11" s="14" t="s">
        <v>140</v>
      </c>
      <c r="G11" s="14">
        <f>SUM(G4:G8)</f>
        <v>384101</v>
      </c>
      <c r="H11" s="57">
        <f>(G11*100)/'New Format'!E66</f>
        <v>10.374375979263187</v>
      </c>
    </row>
  </sheetData>
  <sheetProtection password="81CD" sheet="1" objects="1" scenarios="1"/>
  <mergeCells count="1">
    <mergeCell ref="D1:I1"/>
  </mergeCells>
  <printOptions/>
  <pageMargins left="0.25" right="0.25" top="1" bottom="1" header="0.5" footer="0.5"/>
  <pageSetup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J4"/>
  <sheetViews>
    <sheetView zoomScale="75" zoomScaleNormal="75" zoomScalePageLayoutView="0" workbookViewId="0" topLeftCell="C1">
      <selection activeCell="I10" sqref="I10"/>
    </sheetView>
  </sheetViews>
  <sheetFormatPr defaultColWidth="0" defaultRowHeight="12.75"/>
  <cols>
    <col min="1" max="2" width="0" style="6" hidden="1" customWidth="1"/>
    <col min="3" max="3" width="10.28125" style="6" customWidth="1"/>
    <col min="4" max="4" width="12.7109375" style="6" customWidth="1"/>
    <col min="5" max="5" width="52.7109375" style="6" customWidth="1"/>
    <col min="6" max="6" width="17.28125" style="6" customWidth="1"/>
    <col min="7" max="7" width="17.140625" style="6" customWidth="1"/>
    <col min="8" max="8" width="17.57421875" style="6" customWidth="1"/>
    <col min="9" max="9" width="20.8515625" style="22" customWidth="1"/>
    <col min="10" max="10" width="6.421875" style="25" customWidth="1"/>
    <col min="11" max="16384" width="0" style="6" hidden="1" customWidth="1"/>
  </cols>
  <sheetData>
    <row r="1" spans="3:10" ht="15.75">
      <c r="C1" s="15" t="s">
        <v>32</v>
      </c>
      <c r="D1" s="169" t="s">
        <v>33</v>
      </c>
      <c r="E1" s="169"/>
      <c r="F1" s="169"/>
      <c r="G1" s="20"/>
      <c r="H1" s="20"/>
      <c r="I1" s="23"/>
      <c r="J1" s="24"/>
    </row>
    <row r="2" spans="3:10" ht="15.75">
      <c r="C2" s="18"/>
      <c r="D2" s="19"/>
      <c r="E2" s="18"/>
      <c r="F2" s="17"/>
      <c r="G2" s="17"/>
      <c r="H2" s="17"/>
      <c r="I2" s="21"/>
      <c r="J2" s="24"/>
    </row>
    <row r="3" spans="3:10" ht="16.5" thickBot="1">
      <c r="C3" s="18"/>
      <c r="D3" s="19"/>
      <c r="E3" s="18"/>
      <c r="F3" s="17"/>
      <c r="G3" s="17"/>
      <c r="H3" s="17"/>
      <c r="I3" s="21"/>
      <c r="J3" s="24"/>
    </row>
    <row r="4" spans="3:9" s="119" customFormat="1" ht="117" customHeight="1" thickBot="1">
      <c r="C4" s="44" t="s">
        <v>19</v>
      </c>
      <c r="D4" s="45" t="s">
        <v>59</v>
      </c>
      <c r="E4" s="90" t="s">
        <v>60</v>
      </c>
      <c r="F4" s="46" t="s">
        <v>34</v>
      </c>
      <c r="G4" s="46" t="s">
        <v>37</v>
      </c>
      <c r="H4" s="46" t="s">
        <v>35</v>
      </c>
      <c r="I4" s="120" t="s">
        <v>36</v>
      </c>
    </row>
  </sheetData>
  <sheetProtection/>
  <mergeCells count="1">
    <mergeCell ref="D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J5"/>
  <sheetViews>
    <sheetView zoomScale="75" zoomScaleNormal="75" zoomScalePageLayoutView="0" workbookViewId="0" topLeftCell="C4">
      <selection activeCell="D1" sqref="D1:G2"/>
    </sheetView>
  </sheetViews>
  <sheetFormatPr defaultColWidth="0" defaultRowHeight="12.75"/>
  <cols>
    <col min="1" max="2" width="9.140625" style="14" hidden="1" customWidth="1"/>
    <col min="3" max="3" width="9.140625" style="14" customWidth="1"/>
    <col min="4" max="4" width="16.421875" style="14" customWidth="1"/>
    <col min="5" max="5" width="54.7109375" style="14" customWidth="1"/>
    <col min="6" max="6" width="16.00390625" style="14" customWidth="1"/>
    <col min="7" max="7" width="15.28125" style="14" customWidth="1"/>
    <col min="8" max="8" width="16.421875" style="14" customWidth="1"/>
    <col min="9" max="9" width="16.421875" style="57" customWidth="1"/>
    <col min="10" max="10" width="21.421875" style="58" customWidth="1"/>
    <col min="11" max="16384" width="0" style="14" hidden="1" customWidth="1"/>
  </cols>
  <sheetData>
    <row r="1" spans="3:10" ht="15.75">
      <c r="C1" s="48" t="s">
        <v>38</v>
      </c>
      <c r="D1" s="49" t="s">
        <v>39</v>
      </c>
      <c r="E1" s="50"/>
      <c r="F1" s="50"/>
      <c r="G1" s="50"/>
      <c r="H1" s="50"/>
      <c r="I1" s="51"/>
      <c r="J1" s="52"/>
    </row>
    <row r="2" spans="3:10" ht="15.75">
      <c r="C2" s="53"/>
      <c r="D2" s="49" t="s">
        <v>85</v>
      </c>
      <c r="E2" s="50"/>
      <c r="F2" s="50"/>
      <c r="G2" s="50"/>
      <c r="H2" s="50"/>
      <c r="I2" s="51"/>
      <c r="J2" s="52"/>
    </row>
    <row r="3" spans="3:10" ht="16.5" thickBot="1">
      <c r="C3" s="61"/>
      <c r="D3" s="62"/>
      <c r="E3" s="63"/>
      <c r="F3" s="63"/>
      <c r="G3" s="63"/>
      <c r="H3" s="63"/>
      <c r="I3" s="64"/>
      <c r="J3" s="55"/>
    </row>
    <row r="4" spans="2:10" s="56" customFormat="1" ht="168" customHeight="1" thickBot="1">
      <c r="B4" s="59"/>
      <c r="C4" s="44" t="s">
        <v>19</v>
      </c>
      <c r="D4" s="45" t="s">
        <v>59</v>
      </c>
      <c r="E4" s="46" t="s">
        <v>40</v>
      </c>
      <c r="F4" s="46" t="s">
        <v>34</v>
      </c>
      <c r="G4" s="46" t="s">
        <v>37</v>
      </c>
      <c r="H4" s="46" t="s">
        <v>41</v>
      </c>
      <c r="I4" s="47" t="s">
        <v>36</v>
      </c>
      <c r="J4" s="60"/>
    </row>
    <row r="5" spans="3:9" ht="12.75">
      <c r="C5" s="65"/>
      <c r="D5" s="65"/>
      <c r="E5" s="65"/>
      <c r="F5" s="65"/>
      <c r="G5" s="65"/>
      <c r="H5" s="65"/>
      <c r="I5" s="66"/>
    </row>
  </sheetData>
  <sheetProtection/>
  <printOptions/>
  <pageMargins left="0.75" right="0.75" top="1" bottom="1" header="0.5" footer="0.5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2011-04-11T07:08:19Z</cp:lastPrinted>
  <dcterms:created xsi:type="dcterms:W3CDTF">2010-07-12T11:47:02Z</dcterms:created>
  <dcterms:modified xsi:type="dcterms:W3CDTF">2011-10-13T05:48:32Z</dcterms:modified>
  <cp:category/>
  <cp:version/>
  <cp:contentType/>
  <cp:contentStatus/>
</cp:coreProperties>
</file>